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sešit"/>
  <bookViews>
    <workbookView xWindow="0" yWindow="0" windowWidth="20520" windowHeight="8535" activeTab="7"/>
  </bookViews>
  <sheets>
    <sheet name="Celková nabídková cena" sheetId="1" r:id="rId1"/>
    <sheet name="1.údržba" sheetId="2" r:id="rId2"/>
    <sheet name="2.DA" sheetId="3" r:id="rId3"/>
    <sheet name="3.pohotovost" sheetId="4" r:id="rId4"/>
    <sheet name="4.technické zhodnocení" sheetId="5" r:id="rId5"/>
    <sheet name="5a) ceník rev. vč. mod.tab." sheetId="6" r:id="rId6"/>
    <sheet name="5b) ceník_rev_hrom_vč_mod_tab" sheetId="7" r:id="rId7"/>
    <sheet name="6.projekce" sheetId="8" r:id="rId8"/>
  </sheets>
  <definedNames>
    <definedName name="_xlnm.Print_Area" localSheetId="7">'6.projekce'!$B$1:$J$58</definedName>
  </definedNames>
  <calcPr fullCalcOnLoad="1"/>
</workbook>
</file>

<file path=xl/sharedStrings.xml><?xml version="1.0" encoding="utf-8"?>
<sst xmlns="http://schemas.openxmlformats.org/spreadsheetml/2006/main" count="354" uniqueCount="226">
  <si>
    <t>ks</t>
  </si>
  <si>
    <t>úkon</t>
  </si>
  <si>
    <t xml:space="preserve"> </t>
  </si>
  <si>
    <t>- přípojkové skříně</t>
  </si>
  <si>
    <t xml:space="preserve"> ks</t>
  </si>
  <si>
    <t>- rozvaděče rám., panel. skříň., pult.:</t>
  </si>
  <si>
    <t xml:space="preserve">  do 10-ti přístrojů v poli</t>
  </si>
  <si>
    <t xml:space="preserve"> pole</t>
  </si>
  <si>
    <t xml:space="preserve">  nad 10 do 30 přístrojů v poli</t>
  </si>
  <si>
    <t xml:space="preserve">  nad 30 přístrojů v poli</t>
  </si>
  <si>
    <t>- na zap. rozvaděči</t>
  </si>
  <si>
    <t>- desk. nebo OCEP rozvodnice</t>
  </si>
  <si>
    <t>- v rozvodně do 2 výzbroj. jedn.</t>
  </si>
  <si>
    <t xml:space="preserve">   dtto do 3 výzbroj.  jedn.</t>
  </si>
  <si>
    <t>- el.  okr. vč.inst.ovl. a jist.prvků /bez spotř./</t>
  </si>
  <si>
    <t xml:space="preserve">   prostor bezpečný:</t>
  </si>
  <si>
    <t xml:space="preserve">   okruh do 5-ti vývodů</t>
  </si>
  <si>
    <t xml:space="preserve"> okr.</t>
  </si>
  <si>
    <t xml:space="preserve">   okruh 5-10 vývodů</t>
  </si>
  <si>
    <t xml:space="preserve">   okruh nad 10 vývodů</t>
  </si>
  <si>
    <t xml:space="preserve">   prostor nebezpečný:</t>
  </si>
  <si>
    <t xml:space="preserve">   prostor zvl. nebezpečný:</t>
  </si>
  <si>
    <t xml:space="preserve">   prostor s neb.  požáru:</t>
  </si>
  <si>
    <t xml:space="preserve">   prostor s neb. výbuchu:</t>
  </si>
  <si>
    <t>- pevně připoj. světel. spotř.:</t>
  </si>
  <si>
    <t xml:space="preserve">  v prostoru bezpečném</t>
  </si>
  <si>
    <t xml:space="preserve">  v prostoru nebezpečném</t>
  </si>
  <si>
    <t xml:space="preserve">  v prostoru zvl. nebezpečném</t>
  </si>
  <si>
    <t xml:space="preserve">  v prostředí s nebezpečím požáru</t>
  </si>
  <si>
    <t xml:space="preserve">  v prostředí s nebezp. výbuchu</t>
  </si>
  <si>
    <t>- pev. připoj. přímotop. tepel. spotř. do 10 kW:</t>
  </si>
  <si>
    <t>- pev. připoj. přímotop. tepel. spotř. nad 10 kW:</t>
  </si>
  <si>
    <t>- AKU tepel. spotřebič do 10 kW</t>
  </si>
  <si>
    <t>- indukční motor do 5 kW pevně připoj.:</t>
  </si>
  <si>
    <t xml:space="preserve">  v prostř. s nebezp. požáru</t>
  </si>
  <si>
    <t>B. Měření:</t>
  </si>
  <si>
    <t>- izol. odp. na přívodu rozv. skříně</t>
  </si>
  <si>
    <t>měř.</t>
  </si>
  <si>
    <t>- izol. odp. okr. celého rozvaděče</t>
  </si>
  <si>
    <t>- izol. odp. vnitř. zapoj. rozvaděče</t>
  </si>
  <si>
    <t>- izol. odp. v říd. ovl. okr. z trafa</t>
  </si>
  <si>
    <t>- izol. odp. 1.f. nebo 3.f. okr. rozv.:</t>
  </si>
  <si>
    <t xml:space="preserve">  na okr. do 5-ti vývodů</t>
  </si>
  <si>
    <t xml:space="preserve">  na okr. 5-10 vývodů</t>
  </si>
  <si>
    <t xml:space="preserve">  na okr. nad 10 vývodů</t>
  </si>
  <si>
    <t>- izol. odp. spotřebiče</t>
  </si>
  <si>
    <t>- imp. sm. vyp. na rozv. zař. , spotř.</t>
  </si>
  <si>
    <t>- celk. zem. přech. odp. ochr. vodiče</t>
  </si>
  <si>
    <t>- přech. odp. ochr. pospojení</t>
  </si>
  <si>
    <t>- zjištění sledu fází</t>
  </si>
  <si>
    <t>- zákl. el. veličin (U, I, P, A, cos)</t>
  </si>
  <si>
    <t>- ochr. proud. nebo napěť. chráničem</t>
  </si>
  <si>
    <t>- krok., dotyk. napětí</t>
  </si>
  <si>
    <t>- izol. odp. podlahy</t>
  </si>
  <si>
    <t>- vyp. ved. přezk. , zajišt., zapnutí</t>
  </si>
  <si>
    <t>- zjišť. cíle a ozn. okruhu</t>
  </si>
  <si>
    <t>- demont., mont., krytu příp. skříně</t>
  </si>
  <si>
    <t>- demont., mont. víka zapouzdř. rozv.</t>
  </si>
  <si>
    <t>- demont., mont. krytu rozv.</t>
  </si>
  <si>
    <t>- demont., mont., krytu rozv. v SNV</t>
  </si>
  <si>
    <t>- demont., mont. desk. rozvodnice</t>
  </si>
  <si>
    <t>- demont., mont. krytu spotř., krab.</t>
  </si>
  <si>
    <t>- dtto  v prostř.  SNV</t>
  </si>
  <si>
    <t>- nastavení ochr.jističe dle spotř.</t>
  </si>
  <si>
    <t>- zjišť. zkrat. poměrů v rozv.</t>
  </si>
  <si>
    <t>- kontr. dim. ved. na otepl. při zkratu</t>
  </si>
  <si>
    <t>- stanovení výpočt. zatíž. rozvaděče</t>
  </si>
  <si>
    <t>- počet stupňů kompenzace</t>
  </si>
  <si>
    <t>Mezisoučet:</t>
  </si>
  <si>
    <t>%</t>
  </si>
  <si>
    <t>Zjištění stavu před bleskem</t>
  </si>
  <si>
    <t>Demontáž a montáž zkušební svorky uzemnění</t>
  </si>
  <si>
    <t>Zjišť. zákl. údajů a vypracování zprávy</t>
  </si>
  <si>
    <t>Část 1</t>
  </si>
  <si>
    <t>Část 2</t>
  </si>
  <si>
    <t>Část 3</t>
  </si>
  <si>
    <t>Část 4</t>
  </si>
  <si>
    <t xml:space="preserve">A-odborné výkony vysoce kvalifikované </t>
  </si>
  <si>
    <t>B-odborné výkony středně kvalifikované</t>
  </si>
  <si>
    <t xml:space="preserve">C-pomocné práce málo kvalifikované </t>
  </si>
  <si>
    <t>Modelové tabulky pro výhodnocení nabídky</t>
  </si>
  <si>
    <t>Modelová tabulka pro vyhodnocení nabídky</t>
  </si>
  <si>
    <t>*)čtyřnásobek jednoho roku</t>
  </si>
  <si>
    <t>v době od 6.00 do 22.00</t>
  </si>
  <si>
    <t>Ceny zahrnují i náklady na součinnost PREdi a.s.</t>
  </si>
  <si>
    <t>v době od 22.00 do 6.00</t>
  </si>
  <si>
    <t>Popis výkonů v kategoriích A-E:</t>
  </si>
  <si>
    <t>apod.</t>
  </si>
  <si>
    <t>kresličské práce pod vedením odpovědného projektanta (i na PC),</t>
  </si>
  <si>
    <t>písařské, reprografické práce, práce při vyskladnění dokumentace</t>
  </si>
  <si>
    <t>D-Inženýrská činnost</t>
  </si>
  <si>
    <t xml:space="preserve">vedení zakázky, koordinace řešení, </t>
  </si>
  <si>
    <t>E-Vypracování výkazu výměr a rozpočtu</t>
  </si>
  <si>
    <r>
      <t>A</t>
    </r>
    <r>
      <rPr>
        <b/>
        <sz val="10"/>
        <rFont val="Arial"/>
        <family val="0"/>
      </rPr>
      <t>-odborné výkony velmi vysoce kvalifikované koncepční a koordinační</t>
    </r>
  </si>
  <si>
    <t>připadající v úvahu při projekčních pracech na akce jako např.:</t>
  </si>
  <si>
    <t>stanovení optimálního způsobu  napájení a jištění el. zařízení, analýza vazeb na řídicí systém apod.</t>
  </si>
  <si>
    <t xml:space="preserve">koncepce úprav silnoproudu a slaboprudu s ohledem na minimální zásahy do provozu stávajících objektů, </t>
  </si>
  <si>
    <t xml:space="preserve">stanovení koncepce, </t>
  </si>
  <si>
    <t>konzultační a poradenská činnost, zajištění vyjádření dotčených orgánů veřejné spravy, účast na výběrových řízeních jako poradce,</t>
  </si>
  <si>
    <t>zajištění stavebního povolení, kolaudačního souhlasu, autorský dozor apod.</t>
  </si>
  <si>
    <t>sestavení harmonogramu prací</t>
  </si>
  <si>
    <t>a) úpravy a rozšíření stávajících el. vedení, návrh a výkresy rozvaděčů,</t>
  </si>
  <si>
    <t>b) vypracování dokumentace skutečného provedení,</t>
  </si>
  <si>
    <t>c) výkony nevyjmenované v A , C, D ,E</t>
  </si>
  <si>
    <t>topných střešních kabelů.</t>
  </si>
  <si>
    <t>do kategorie B budou zařazeny výkony u akcí uvedených pod a):</t>
  </si>
  <si>
    <t>C-odborné výkony málo kvalifikované:</t>
  </si>
  <si>
    <t>D-inženýrská činnost:</t>
  </si>
  <si>
    <t>E-vypracování výkazu výměr a rozpočtu</t>
  </si>
  <si>
    <t xml:space="preserve">návrh záložních zdrojů s ohledem na provoz objektů, </t>
  </si>
  <si>
    <r>
      <t>B</t>
    </r>
    <r>
      <rPr>
        <b/>
        <sz val="10"/>
        <rFont val="Arial"/>
        <family val="0"/>
      </rPr>
      <t>-odborné výkony středně kvalifikované</t>
    </r>
  </si>
  <si>
    <t>Do kategorie A budou zařazeny výkony pro výše jmenované práce:</t>
  </si>
  <si>
    <t>vedení zakázky, řešení dílčích problémů, koordinace zakázky, práce na výkresové části dokumentace (kromě kresličských prací),</t>
  </si>
  <si>
    <t xml:space="preserve">v papírové i digitátní formě </t>
  </si>
  <si>
    <t>pro vzorový rok, který má 252 pracovních dnů</t>
  </si>
  <si>
    <t>v SO, NE a svátcích</t>
  </si>
  <si>
    <t>Cenová tabulka</t>
  </si>
  <si>
    <t>Příloha č. 2 ZD</t>
  </si>
  <si>
    <t>Doplňování paliva</t>
  </si>
  <si>
    <t>Měr. jedn.</t>
  </si>
  <si>
    <t>Měr. jednotka</t>
  </si>
  <si>
    <r>
      <t xml:space="preserve"> A. </t>
    </r>
    <r>
      <rPr>
        <u val="single"/>
        <sz val="10"/>
        <rFont val="Arial"/>
        <family val="2"/>
      </rPr>
      <t>Zjišťování stavů</t>
    </r>
    <r>
      <rPr>
        <sz val="10"/>
        <rFont val="Arial"/>
        <family val="2"/>
      </rPr>
      <t>:</t>
    </r>
  </si>
  <si>
    <r>
      <t xml:space="preserve">C. </t>
    </r>
    <r>
      <rPr>
        <i/>
        <u val="single"/>
        <sz val="10"/>
        <rFont val="Arial"/>
        <family val="2"/>
      </rPr>
      <t>Pomocné práce při revizích:</t>
    </r>
  </si>
  <si>
    <r>
      <t xml:space="preserve">D. </t>
    </r>
    <r>
      <rPr>
        <i/>
        <u val="single"/>
        <sz val="10"/>
        <rFont val="Arial"/>
        <family val="2"/>
      </rPr>
      <t>Revize kompenzačního rozvaděče</t>
    </r>
    <r>
      <rPr>
        <i/>
        <sz val="10"/>
        <rFont val="Arial"/>
        <family val="2"/>
      </rPr>
      <t>:</t>
    </r>
  </si>
  <si>
    <r>
      <t xml:space="preserve">E. </t>
    </r>
    <r>
      <rPr>
        <i/>
        <u val="single"/>
        <sz val="10"/>
        <rFont val="Arial"/>
        <family val="2"/>
      </rPr>
      <t>Revize trafostanice</t>
    </r>
  </si>
  <si>
    <r>
      <t xml:space="preserve">E. </t>
    </r>
    <r>
      <rPr>
        <u val="single"/>
        <sz val="10"/>
        <rFont val="Arial"/>
        <family val="2"/>
      </rPr>
      <t>Zjišť. zákl. údajů a vypracování zprávy</t>
    </r>
  </si>
  <si>
    <t>Měření měr. odporu půdy</t>
  </si>
  <si>
    <t>dopravné při výjezdu na Zličín</t>
  </si>
  <si>
    <t xml:space="preserve">Modelová tabulka pro hodnocení nabídky </t>
  </si>
  <si>
    <t>Vysvětlivky:</t>
  </si>
  <si>
    <t>Výpočet ceny za aktualizaci dokumetace v digitální podobě:</t>
  </si>
  <si>
    <t xml:space="preserve">Část 2. Doplňování paliva pro DA (dieselagregáty) </t>
  </si>
  <si>
    <t>Tab. 3.1 Modelová tabulka pro vyhodnocení nabídky</t>
  </si>
  <si>
    <t>Tab. 3.2 Modelová tabulka pro vyhodnocení nabídky</t>
  </si>
  <si>
    <t>Tab. 3.3 Modelová tabulka pro vyhodnocení nabídky</t>
  </si>
  <si>
    <t>Tab. 6.1.</t>
  </si>
  <si>
    <t>Tab. 6.2.</t>
  </si>
  <si>
    <t>Část 5a)</t>
  </si>
  <si>
    <t>Část 5b)</t>
  </si>
  <si>
    <t>Část 6</t>
  </si>
  <si>
    <t>(Excel 2010 nebo na základě dohody jiný otevřený formát, který umožní transfery dat a jejich zpracování různými softwarovými produkty)</t>
  </si>
  <si>
    <r>
      <t xml:space="preserve">    </t>
    </r>
    <r>
      <rPr>
        <u val="single"/>
        <sz val="10"/>
        <rFont val="Arial"/>
        <family val="2"/>
      </rPr>
      <t>o revizi (% z mezisoučtu)</t>
    </r>
    <r>
      <rPr>
        <sz val="10"/>
        <rFont val="Arial"/>
        <family val="2"/>
      </rPr>
      <t>:</t>
    </r>
  </si>
  <si>
    <t xml:space="preserve">dopravné při výjezdu do ústředí </t>
  </si>
  <si>
    <t xml:space="preserve">Tab. 1.1 </t>
  </si>
  <si>
    <t xml:space="preserve"> - TS 8845 (trafo 1000 kVA)</t>
  </si>
  <si>
    <t xml:space="preserve"> - TS 8040 (trafo 3x 1600 kVA + 1x 1600 kVA studená rezerva)</t>
  </si>
  <si>
    <t>Hodinová sazba pro 1pracovníka v Kč bez DPH</t>
  </si>
  <si>
    <t>Cena se uvádí v Kč bez DPH zaokrouhledná na dvě desetinná místa.</t>
  </si>
  <si>
    <t>Předpokládaný počet jízd za 4 roky</t>
  </si>
  <si>
    <t>Cena celkem v Kč bez DPH za předpokládaný počet jízd za 4 roky</t>
  </si>
  <si>
    <t>Jednotková cena za 1 jízdu v Kč bez DPH</t>
  </si>
  <si>
    <t>dle čl. I odst. 1 písm. d) návrhu smlouvy</t>
  </si>
  <si>
    <t>dle čl. I odst. 1 písm. b) návrhu smlouvy</t>
  </si>
  <si>
    <t>Část 3. Pohotovostní služba a pohotovostní zásah</t>
  </si>
  <si>
    <t>Předpokládaný počet hodin za 1 rok</t>
  </si>
  <si>
    <t>Cena celkem v Kč bez DPH za předpokládený počet hodin za 1 rok</t>
  </si>
  <si>
    <t>Předpokládaný počet měsíců</t>
  </si>
  <si>
    <t>Pohotovostní služba</t>
  </si>
  <si>
    <t xml:space="preserve">Držení pohotovostní služby </t>
  </si>
  <si>
    <t>Paušální cena za 1 měsíc v Kč bez DPH</t>
  </si>
  <si>
    <t>Cena celkem v Kč bez DPH za předpokládený počet měsíců</t>
  </si>
  <si>
    <t>Cena za 1 výjezd v Kč bez DPH</t>
  </si>
  <si>
    <t>Cena celkem v Kč bez DPH za předpokládený počet výjezdů</t>
  </si>
  <si>
    <t>*) čtyřnásobek jednoho roku</t>
  </si>
  <si>
    <t>Ceny se uvádějí v Kč bez DPH zaokrouhledné na dvě desetinná místa.</t>
  </si>
  <si>
    <t>Část 4. Elektroinstalační práce nad rámec údržby a oprav na základě smluv a objednávek</t>
  </si>
  <si>
    <t>dle čl. I odst. 1 písm. e) návrhu smlouvy</t>
  </si>
  <si>
    <t>Cena celkem za 1 rok</t>
  </si>
  <si>
    <t xml:space="preserve">Cena celkem za 4 roky* </t>
  </si>
  <si>
    <t>Hodinová sazba v Kč bez DPH</t>
  </si>
  <si>
    <t xml:space="preserve">Elektroinstalační práce nad rámec údržby a oprav </t>
  </si>
  <si>
    <t>El. práce v době od 6.00 do 22.00</t>
  </si>
  <si>
    <t>El. práce v době od 22.00 do 6.00</t>
  </si>
  <si>
    <t>El. práce v sobotu, neděli a svátek</t>
  </si>
  <si>
    <t>Cena celkem za 4 roky*)</t>
  </si>
  <si>
    <t>Předpokládaný počet hodin za 1 rok**)</t>
  </si>
  <si>
    <t>Cena celkem za modelový počet hodin za 1 rok</t>
  </si>
  <si>
    <t xml:space="preserve">**) Předpokládané množství hodin je stanoveno v souladu se zákonem č. 134/2016 Sb. o zadávání veřejných zakázek, ve znění pozdějších předpisů, za období 1 roku s následným přepočtem na 4 roky a je zde uvedeno pouze za účelem porovnání nabídek. Zadavatel si vyhrazuje právo uvedené množství hodin dle svých reálných potřeb, tj. přečerpat, nedočerpat či vůbec nečerpat uvedené množství hodin; skutečný počet se tak může od předpokládaného počtu hodin lišit. </t>
  </si>
  <si>
    <t xml:space="preserve">*Předpokládané množství hodin je stanoveno v souladu se zákonem č. 134/2016 Sb. o zadávání veřejných zakázek, ve znění pozdějších předpisů, za období 1 roku s přepočtem na 4 roky a je zde uvedeno pouze za účelem porovnání nabídek. Zadavatel si vyhrazuje právo uvedené množství čerpat dle svých reálných potřeb, tj. přečerpat, nedočerpat či vůbec nečerpat; skutečný počet se tak může od předpokládaného počtu hodin lišit. </t>
  </si>
  <si>
    <t>Cena celkem:</t>
  </si>
  <si>
    <t>Část 5a) - Provádění revizí el. zařízení</t>
  </si>
  <si>
    <t xml:space="preserve">Část 5b) - Provádění revizí hromosvodu </t>
  </si>
  <si>
    <t>Předpokládané množství za 4 roky</t>
  </si>
  <si>
    <t>Jednotková cena v Kč bez DPH</t>
  </si>
  <si>
    <t>Cena celkem v Kč bez DPH za předpokládené množství za 4 roky</t>
  </si>
  <si>
    <t>Měř. zem. přech. odporu ochran. nebo prac. uzemnění</t>
  </si>
  <si>
    <t>V modelové tabulce je uvažováno v průběhu 4 let s měřením u 2 objektů a na 40 svodech u těchto objektů.</t>
  </si>
  <si>
    <t>Cena celkem v Kč bez DPH za předpokládený počet hodin za 4 roky</t>
  </si>
  <si>
    <t>dle čl. I odst. 1 písm. g) návrhu smlouvy</t>
  </si>
  <si>
    <t>dle čl. I odst. 1 písm. g) a h) návrhu smlouvy</t>
  </si>
  <si>
    <t>Část 6. Projekční činnost, včetně aktualizace dokumentace</t>
  </si>
  <si>
    <t>dle čl. I odst.1 písm. h) návrhu smlouvy</t>
  </si>
  <si>
    <t>Celkem cena za 4 roky</t>
  </si>
  <si>
    <t>Aktualizace dokumentace</t>
  </si>
  <si>
    <t>Projekční činnost - popis zde uvedených výkonů viz níže</t>
  </si>
  <si>
    <t>Předpokládaný počet hodin za 4 roky*</t>
  </si>
  <si>
    <r>
      <t xml:space="preserve">Cena celkem </t>
    </r>
    <r>
      <rPr>
        <sz val="10"/>
        <rFont val="Arial"/>
        <family val="2"/>
      </rPr>
      <t>za tabulky 3.1 až 3.3 výše</t>
    </r>
  </si>
  <si>
    <t>Výpočet ceny za projektovou dokumentaci:</t>
  </si>
  <si>
    <t>Převoz paliva mezi ZP Zličín a ústředím (1 cesta tam a zpět)</t>
  </si>
  <si>
    <t>Poskytování služeb údržby, obsluhy a oprav v oblasti elektro a mimořádné práce v pracovní době:</t>
  </si>
  <si>
    <t>Ćást 1. Pravidelná údržba, obsluha a opravy v oblasti elektro –  silnoproudu i slaboproudu a mimořádné práce a podpůrné činnosti</t>
  </si>
  <si>
    <t>dle čl. I odst. 1 písm. a), c), i) a j) návrhu smlouvy</t>
  </si>
  <si>
    <t>Dopravné k pohotovostnímu zásahu</t>
  </si>
  <si>
    <t>Pohotovostní zásah v době:</t>
  </si>
  <si>
    <t>po – pá, 22:00 - 06:00 hod.</t>
  </si>
  <si>
    <t>so + ne + svátek, 0:00 - 24:00 hod.</t>
  </si>
  <si>
    <t>Předpokládané množstí za 4 roky</t>
  </si>
  <si>
    <t>Cena celkem v Kč bez DPH za předpokládané množství</t>
  </si>
  <si>
    <t>Jedn.cena v Kč bez DPH</t>
  </si>
  <si>
    <t xml:space="preserve">*Předpokládané množství úkonů a měření je v souladu se zákonem č. 134/2016 Sb. o zadávání veřejných zakázek, ve znění pozdějších předpisů, stanoveno za období 4 roků a je uvedeno pouze za účelem porovnání nabídek. Zadavatel si vyhrazuje právo uvedené množství čerpat dle svých reálných potřeb, tj. přečerpat, nedočerpat či vůbec nečerpat; skutečný počet se tak může od předpokládaného počtu lišit. </t>
  </si>
  <si>
    <t xml:space="preserve">*Předpokládané množství hodin je v souladu se zákonem č. 134/2016 Sb. o zadávání veřejných zakázek, ve znění pozdějších předpisů, stanoveno za období 4 roků a je uvedeno pouze za účelem porovnání nabídek. Zadavatel si vyhrazuje právo uvedené množství čerpat dle svých reálných potřeb, tj. přečerpat, nedočerpat či vůbec nečerpat; skutečný počet se tak může od předpokládaného počtu lišit. </t>
  </si>
  <si>
    <t xml:space="preserve">*Předpokládané množství jízd je v souladu se zákonem č. 134/2016 Sb. o zadávání veřejných zakázek, ve znění pozdějších předpisů, stanoveno za období 4 roků a je uvedeno pouze za účelem porovnání nabídek. Zadavatel si vyhrazuje právo uvedené množství čerpat dle svých reálných potřeb, tj. přečerpat, nedočerpat či vůbec nečerpat; skutečný počet se tak může od předpokládaného počtu lišit. </t>
  </si>
  <si>
    <t xml:space="preserve">*Předpokládané množství hodin nebo výjezdů je stanoveno v souladu se zákonem č. 134/2016 Sb. o zadávání veřejných zakázek, ve znění pozdějších předpisů, za období 1 roku s následným přepočtem na 4 roky a je zde uvedeno pouze za účelem porovnání nabídek. Zadavatel si vyhrazuje právo uvedené množství čerpat dle svých reálných potřeb, tj. přečerpat, nedočerpat či vůbec nečerpat; skutečný počet se tak může od předpokládaného počtu lišit. </t>
  </si>
  <si>
    <t>Cena za dovoz nafty v krizovém stavu</t>
  </si>
  <si>
    <t>Předpokládaný počet km za 4 roky</t>
  </si>
  <si>
    <t>Jednotková cena za 1 km v Kč bez DPH</t>
  </si>
  <si>
    <t>Cena celkem v Kč bez DPH za předpokládaný počet km za 4 roky</t>
  </si>
  <si>
    <t xml:space="preserve">Převoz paliva z místa určeného objednatelem do ZP Zličín a/či do ústředí </t>
  </si>
  <si>
    <t>Doplňováním paliva dle čl. I odst. 1 písm. d) návrhu smlouvy se rozumí převážení sudů mezi ZP Zličín, budovou ústředí či případně jiným objednatelem určeným místem bez ohledu na to, zda se bude převážet jeden nebo dva sudy paliva. Paušální cena za doplňování paliva zahrnuje jen cenu za použití vozidla, protože cena za vlastní činnost spočívající v nakládce a vykládce sudů a doplnění pohonné hmoty do DA bude účtována v rámci cen uvedených v čl. IV odst. 1 návrhu smlouvy.</t>
  </si>
  <si>
    <t>Cena za dovoz nafty v běžném provozu a havarijním stavu</t>
  </si>
  <si>
    <t>!!V hodinových sazbách jsou již naceněny veškeré podpůrné činnosti dle čl. I odst. 1 písm. c), i) a j) návrhu smlouvy.</t>
  </si>
  <si>
    <t>!!V souladu s čl. II odst. 1 návrhu smlouvy v rozsahu 56 hodin nejsou zahrnuty zákonné přestávky pracovníků zhotovitele, kdy za dobu čerpání zákonných přestávek nebude poskytována objednatelem zhotoviteli jakákoliv úhrada.</t>
  </si>
  <si>
    <r>
      <t xml:space="preserve">Cena celkem </t>
    </r>
    <r>
      <rPr>
        <sz val="10"/>
        <rFont val="Arial"/>
        <family val="2"/>
      </rPr>
      <t>za dovoz nafty</t>
    </r>
  </si>
  <si>
    <r>
      <t xml:space="preserve">Cena celkem </t>
    </r>
    <r>
      <rPr>
        <sz val="10"/>
        <rFont val="Arial"/>
        <family val="2"/>
      </rPr>
      <t>(součet cen v tabulkách 6.1. - 6.2.)</t>
    </r>
  </si>
  <si>
    <t xml:space="preserve">Rekapitulace </t>
  </si>
  <si>
    <t>Cena pro hodnocení - Celková nabídková cena v Kč bez DPH</t>
  </si>
</sst>
</file>

<file path=xl/styles.xml><?xml version="1.0" encoding="utf-8"?>
<styleSheet xmlns="http://schemas.openxmlformats.org/spreadsheetml/2006/main">
  <numFmts count="1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_-;\-* #,##0_-;_-* &quot;-&quot;_-;_-@_-"/>
    <numFmt numFmtId="165" formatCode="_-* #,##0.00_-;\-* #,##0.00_-;_-* &quot;-&quot;??_-;_-@_-"/>
    <numFmt numFmtId="166" formatCode="&quot;Yes&quot;;&quot;Yes&quot;;&quot;No&quot;"/>
    <numFmt numFmtId="167" formatCode="&quot;True&quot;;&quot;True&quot;;&quot;False&quot;"/>
    <numFmt numFmtId="168" formatCode="&quot;On&quot;;&quot;On&quot;;&quot;Off&quot;"/>
    <numFmt numFmtId="169" formatCode="0.0%"/>
    <numFmt numFmtId="170" formatCode="[$¥€-2]\ #\ ##,000_);[Red]\([$€-2]\ #\ ##,000\)"/>
  </numFmts>
  <fonts count="68">
    <font>
      <sz val="10"/>
      <name val="Arial"/>
      <family val="0"/>
    </font>
    <font>
      <b/>
      <sz val="10"/>
      <name val="Arial"/>
      <family val="2"/>
    </font>
    <font>
      <sz val="10"/>
      <name val="Arial CE"/>
      <family val="2"/>
    </font>
    <font>
      <sz val="12"/>
      <name val="Times New Roman"/>
      <family val="1"/>
    </font>
    <font>
      <u val="single"/>
      <sz val="10"/>
      <color indexed="12"/>
      <name val="Arial"/>
      <family val="0"/>
    </font>
    <font>
      <u val="single"/>
      <sz val="10"/>
      <color indexed="36"/>
      <name val="Arial"/>
      <family val="0"/>
    </font>
    <font>
      <b/>
      <sz val="12"/>
      <name val="Times New Roman"/>
      <family val="1"/>
    </font>
    <font>
      <sz val="10"/>
      <name val="Times New Roman"/>
      <family val="1"/>
    </font>
    <font>
      <sz val="11"/>
      <name val="Times New Roman"/>
      <family val="1"/>
    </font>
    <font>
      <b/>
      <sz val="12"/>
      <name val="Arial"/>
      <family val="2"/>
    </font>
    <font>
      <b/>
      <sz val="14"/>
      <name val="Arial"/>
      <family val="2"/>
    </font>
    <font>
      <sz val="12"/>
      <name val="Arial"/>
      <family val="0"/>
    </font>
    <font>
      <sz val="8"/>
      <name val="Arial"/>
      <family val="0"/>
    </font>
    <font>
      <b/>
      <sz val="10"/>
      <name val="Arial CE"/>
      <family val="2"/>
    </font>
    <font>
      <b/>
      <sz val="11"/>
      <name val="Arial"/>
      <family val="2"/>
    </font>
    <font>
      <b/>
      <sz val="10"/>
      <color indexed="10"/>
      <name val="Arial"/>
      <family val="2"/>
    </font>
    <font>
      <u val="single"/>
      <sz val="10"/>
      <name val="Arial"/>
      <family val="2"/>
    </font>
    <font>
      <i/>
      <sz val="10"/>
      <name val="Arial"/>
      <family val="2"/>
    </font>
    <font>
      <i/>
      <u val="single"/>
      <sz val="10"/>
      <name val="Arial"/>
      <family val="2"/>
    </font>
    <font>
      <sz val="14"/>
      <name val="Arial"/>
      <family val="0"/>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9"/>
      <name val="Arial"/>
      <family val="2"/>
    </font>
    <font>
      <sz val="10"/>
      <color indexed="9"/>
      <name val="Times New Roman"/>
      <family val="1"/>
    </font>
    <font>
      <sz val="12"/>
      <color indexed="9"/>
      <name val="Times New Roman"/>
      <family val="1"/>
    </font>
    <font>
      <sz val="10"/>
      <color indexed="10"/>
      <name val="Arial"/>
      <family val="2"/>
    </font>
    <font>
      <sz val="12"/>
      <color indexed="10"/>
      <name val="Calibri"/>
      <family val="2"/>
    </font>
    <font>
      <sz val="10"/>
      <color indexed="17"/>
      <name val="Arial"/>
      <family val="2"/>
    </font>
    <font>
      <sz val="12"/>
      <color indexed="10"/>
      <name val="Times New Roman"/>
      <family val="1"/>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theme="0"/>
      <name val="Arial"/>
      <family val="2"/>
    </font>
    <font>
      <sz val="10"/>
      <color theme="0"/>
      <name val="Times New Roman"/>
      <family val="1"/>
    </font>
    <font>
      <sz val="12"/>
      <color theme="0"/>
      <name val="Times New Roman"/>
      <family val="1"/>
    </font>
    <font>
      <sz val="10"/>
      <color rgb="FFFF0000"/>
      <name val="Arial"/>
      <family val="2"/>
    </font>
    <font>
      <sz val="10"/>
      <color rgb="FF00B050"/>
      <name val="Arial"/>
      <family val="2"/>
    </font>
    <font>
      <sz val="12"/>
      <color rgb="FFFF0000"/>
      <name val="Calibri"/>
      <family val="2"/>
    </font>
    <font>
      <sz val="12"/>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s>
  <borders count="11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double"/>
      <right style="double"/>
      <top style="double"/>
      <bottom>
        <color indexed="63"/>
      </bottom>
    </border>
    <border>
      <left style="double"/>
      <right style="double"/>
      <top style="thin"/>
      <bottom style="thin"/>
    </border>
    <border>
      <left style="double"/>
      <right style="double"/>
      <top>
        <color indexed="63"/>
      </top>
      <bottom>
        <color indexed="63"/>
      </bottom>
    </border>
    <border>
      <left style="double"/>
      <right style="double"/>
      <top>
        <color indexed="63"/>
      </top>
      <bottom style="medium"/>
    </border>
    <border>
      <left style="thin"/>
      <right style="thin"/>
      <top style="thin"/>
      <bottom style="thin"/>
    </border>
    <border>
      <left style="thin"/>
      <right style="medium"/>
      <top style="thin"/>
      <bottom style="thin"/>
    </border>
    <border>
      <left style="thin"/>
      <right style="thin"/>
      <top>
        <color indexed="63"/>
      </top>
      <bottom style="thin"/>
    </border>
    <border>
      <left>
        <color indexed="63"/>
      </left>
      <right style="medium"/>
      <top style="thin"/>
      <bottom style="thin"/>
    </border>
    <border>
      <left style="thin"/>
      <right style="thick"/>
      <top>
        <color indexed="63"/>
      </top>
      <bottom style="thin"/>
    </border>
    <border>
      <left style="thin"/>
      <right style="thick"/>
      <top style="thin"/>
      <bottom style="thin"/>
    </border>
    <border>
      <left style="thin"/>
      <right style="thick"/>
      <top style="thin"/>
      <bottom style="thick"/>
    </border>
    <border>
      <left style="medium"/>
      <right style="medium"/>
      <top style="medium"/>
      <bottom>
        <color indexed="63"/>
      </bottom>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style="medium"/>
      <top>
        <color indexed="63"/>
      </top>
      <bottom style="thin"/>
    </border>
    <border>
      <left style="thin"/>
      <right style="medium"/>
      <top style="medium"/>
      <bottom style="medium"/>
    </border>
    <border>
      <left>
        <color indexed="63"/>
      </left>
      <right>
        <color indexed="63"/>
      </right>
      <top>
        <color indexed="63"/>
      </top>
      <bottom style="medium"/>
    </border>
    <border>
      <left style="thick"/>
      <right style="thin"/>
      <top>
        <color indexed="63"/>
      </top>
      <bottom style="thin"/>
    </border>
    <border>
      <left style="double"/>
      <right style="double"/>
      <top>
        <color indexed="63"/>
      </top>
      <bottom style="thin"/>
    </border>
    <border>
      <left style="thick"/>
      <right style="thin"/>
      <top style="thin"/>
      <bottom style="thin"/>
    </border>
    <border>
      <left style="double"/>
      <right style="double"/>
      <top style="thin"/>
      <bottom style="double"/>
    </border>
    <border>
      <left style="medium"/>
      <right style="medium"/>
      <top>
        <color indexed="63"/>
      </top>
      <bottom>
        <color indexed="63"/>
      </bottom>
    </border>
    <border>
      <left>
        <color indexed="63"/>
      </left>
      <right style="medium"/>
      <top>
        <color indexed="63"/>
      </top>
      <bottom>
        <color indexed="63"/>
      </bottom>
    </border>
    <border>
      <left style="medium"/>
      <right style="medium"/>
      <top style="thin"/>
      <bottom style="thin"/>
    </border>
    <border>
      <left>
        <color indexed="63"/>
      </left>
      <right>
        <color indexed="63"/>
      </right>
      <top style="thin"/>
      <bottom style="thin"/>
    </border>
    <border>
      <left style="double"/>
      <right style="medium"/>
      <top style="thin"/>
      <bottom>
        <color indexed="63"/>
      </bottom>
    </border>
    <border>
      <left style="medium"/>
      <right style="medium"/>
      <top>
        <color indexed="63"/>
      </top>
      <bottom style="medium"/>
    </border>
    <border>
      <left>
        <color indexed="63"/>
      </left>
      <right style="double"/>
      <top style="double"/>
      <bottom style="medium"/>
    </border>
    <border>
      <left style="medium"/>
      <right style="thin"/>
      <top style="double"/>
      <bottom style="thin"/>
    </border>
    <border>
      <left style="thin"/>
      <right style="thin"/>
      <top style="double"/>
      <bottom style="thin"/>
    </border>
    <border>
      <left style="thin"/>
      <right style="medium"/>
      <top style="double"/>
      <bottom style="thin"/>
    </border>
    <border>
      <left style="medium"/>
      <right style="thin"/>
      <top style="thin"/>
      <bottom style="thin"/>
    </border>
    <border>
      <left style="thin"/>
      <right style="medium"/>
      <top style="thin"/>
      <bottom style="medium"/>
    </border>
    <border>
      <left style="double"/>
      <right style="medium"/>
      <top style="thin"/>
      <bottom style="thin"/>
    </border>
    <border>
      <left style="double"/>
      <right style="medium"/>
      <top>
        <color indexed="63"/>
      </top>
      <bottom>
        <color indexed="63"/>
      </bottom>
    </border>
    <border>
      <left style="double"/>
      <right style="medium"/>
      <top>
        <color indexed="63"/>
      </top>
      <bottom style="medium"/>
    </border>
    <border>
      <left style="double"/>
      <right style="medium"/>
      <top style="medium"/>
      <bottom style="medium"/>
    </border>
    <border>
      <left style="thick"/>
      <right style="double"/>
      <top style="thick"/>
      <bottom style="thin"/>
    </border>
    <border>
      <left style="double"/>
      <right style="double"/>
      <top style="double"/>
      <bottom style="thin"/>
    </border>
    <border>
      <left style="thick"/>
      <right style="double"/>
      <top style="thin"/>
      <bottom style="thin"/>
    </border>
    <border>
      <left style="thick"/>
      <right style="double"/>
      <top style="thin"/>
      <bottom style="thick"/>
    </border>
    <border>
      <left style="double"/>
      <right style="double"/>
      <top style="thin"/>
      <bottom style="thick"/>
    </border>
    <border>
      <left style="thick"/>
      <right style="double"/>
      <top>
        <color indexed="63"/>
      </top>
      <bottom style="thick"/>
    </border>
    <border>
      <left style="double"/>
      <right style="double"/>
      <top>
        <color indexed="63"/>
      </top>
      <bottom style="double"/>
    </border>
    <border>
      <left style="medium"/>
      <right style="thin"/>
      <top style="thin"/>
      <bottom style="medium"/>
    </border>
    <border>
      <left style="thin"/>
      <right style="thin"/>
      <top style="thick"/>
      <bottom style="double"/>
    </border>
    <border>
      <left style="thin"/>
      <right style="thick"/>
      <top style="thick"/>
      <bottom style="double"/>
    </border>
    <border>
      <left style="thin"/>
      <right>
        <color indexed="63"/>
      </right>
      <top>
        <color indexed="63"/>
      </top>
      <bottom style="thin"/>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double"/>
      <bottom style="medium"/>
    </border>
    <border>
      <left style="thin"/>
      <right style="thin"/>
      <top style="thick"/>
      <bottom>
        <color indexed="63"/>
      </bottom>
    </border>
    <border>
      <left>
        <color indexed="63"/>
      </left>
      <right>
        <color indexed="63"/>
      </right>
      <top>
        <color indexed="63"/>
      </top>
      <bottom style="thin"/>
    </border>
    <border>
      <left style="medium"/>
      <right style="thin"/>
      <top>
        <color indexed="63"/>
      </top>
      <bottom style="thin"/>
    </border>
    <border>
      <left style="thick"/>
      <right>
        <color indexed="63"/>
      </right>
      <top style="thin"/>
      <bottom style="thin"/>
    </border>
    <border>
      <left>
        <color indexed="63"/>
      </left>
      <right style="thin"/>
      <top style="thin"/>
      <bottom style="thin"/>
    </border>
    <border>
      <left style="thick"/>
      <right>
        <color indexed="63"/>
      </right>
      <top style="thick"/>
      <bottom style="double"/>
    </border>
    <border>
      <left>
        <color indexed="63"/>
      </left>
      <right>
        <color indexed="63"/>
      </right>
      <top style="thick"/>
      <bottom style="double"/>
    </border>
    <border>
      <left>
        <color indexed="63"/>
      </left>
      <right style="thin"/>
      <top style="thick"/>
      <bottom style="double"/>
    </border>
    <border>
      <left style="thick"/>
      <right>
        <color indexed="63"/>
      </right>
      <top>
        <color indexed="63"/>
      </top>
      <bottom style="thin"/>
    </border>
    <border>
      <left>
        <color indexed="63"/>
      </left>
      <right style="thin"/>
      <top>
        <color indexed="63"/>
      </top>
      <bottom style="thin"/>
    </border>
    <border>
      <left style="thick"/>
      <right>
        <color indexed="63"/>
      </right>
      <top style="thin"/>
      <bottom style="thick"/>
    </border>
    <border>
      <left>
        <color indexed="63"/>
      </left>
      <right>
        <color indexed="63"/>
      </right>
      <top style="thin"/>
      <bottom style="thick"/>
    </border>
    <border>
      <left>
        <color indexed="63"/>
      </left>
      <right style="thin"/>
      <top style="thin"/>
      <bottom style="thick"/>
    </border>
    <border>
      <left>
        <color indexed="63"/>
      </left>
      <right style="thin"/>
      <top>
        <color indexed="63"/>
      </top>
      <bottom style="thick"/>
    </border>
    <border>
      <left>
        <color indexed="63"/>
      </left>
      <right>
        <color indexed="63"/>
      </right>
      <top style="medium"/>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double"/>
    </border>
    <border>
      <left>
        <color indexed="63"/>
      </left>
      <right>
        <color indexed="63"/>
      </right>
      <top style="medium"/>
      <bottom style="double"/>
    </border>
    <border>
      <left>
        <color indexed="63"/>
      </left>
      <right style="thin"/>
      <top style="medium"/>
      <bottom style="double"/>
    </border>
    <border>
      <left>
        <color indexed="63"/>
      </left>
      <right style="double"/>
      <top style="thin"/>
      <bottom style="thin"/>
    </border>
    <border>
      <left>
        <color indexed="63"/>
      </left>
      <right style="double"/>
      <top style="thin"/>
      <bottom style="thick"/>
    </border>
    <border>
      <left style="medium"/>
      <right style="medium"/>
      <top>
        <color indexed="63"/>
      </top>
      <bottom style="double"/>
    </border>
    <border>
      <left style="medium"/>
      <right style="thin"/>
      <top style="medium"/>
      <bottom>
        <color indexed="63"/>
      </bottom>
    </border>
    <border>
      <left style="medium"/>
      <right style="thin"/>
      <top>
        <color indexed="63"/>
      </top>
      <bottom>
        <color indexed="63"/>
      </bottom>
    </border>
    <border>
      <left style="medium"/>
      <right style="thin"/>
      <top>
        <color indexed="63"/>
      </top>
      <bottom style="double"/>
    </border>
    <border>
      <left style="thin"/>
      <right style="thin"/>
      <top style="medium"/>
      <bottom>
        <color indexed="63"/>
      </bottom>
    </border>
    <border>
      <left style="thin"/>
      <right style="thin"/>
      <top>
        <color indexed="63"/>
      </top>
      <bottom>
        <color indexed="63"/>
      </bottom>
    </border>
    <border>
      <left style="thin"/>
      <right style="thin"/>
      <top>
        <color indexed="63"/>
      </top>
      <bottom style="double"/>
    </border>
    <border>
      <left style="thin"/>
      <right style="medium"/>
      <top style="medium"/>
      <bottom>
        <color indexed="63"/>
      </bottom>
    </border>
    <border>
      <left style="thin"/>
      <right style="medium"/>
      <top>
        <color indexed="63"/>
      </top>
      <bottom>
        <color indexed="63"/>
      </bottom>
    </border>
    <border>
      <left style="thin"/>
      <right style="medium"/>
      <top>
        <color indexed="63"/>
      </top>
      <bottom style="double"/>
    </border>
    <border>
      <left>
        <color indexed="63"/>
      </left>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47" fillId="20" borderId="0" applyNumberFormat="0" applyBorder="0" applyAlignment="0" applyProtection="0"/>
    <xf numFmtId="0" fontId="48"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2" borderId="0" applyNumberFormat="0" applyBorder="0" applyAlignment="0" applyProtection="0"/>
    <xf numFmtId="0" fontId="5"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54" fillId="0" borderId="7" applyNumberFormat="0" applyFill="0" applyAlignment="0" applyProtection="0"/>
    <xf numFmtId="0" fontId="55" fillId="24" borderId="0" applyNumberFormat="0" applyBorder="0" applyAlignment="0" applyProtection="0"/>
    <xf numFmtId="0" fontId="56" fillId="0" borderId="0" applyNumberFormat="0" applyFill="0" applyBorder="0" applyAlignment="0" applyProtection="0"/>
    <xf numFmtId="0" fontId="57" fillId="25" borderId="8" applyNumberFormat="0" applyAlignment="0" applyProtection="0"/>
    <xf numFmtId="0" fontId="58" fillId="26" borderId="8" applyNumberFormat="0" applyAlignment="0" applyProtection="0"/>
    <xf numFmtId="0" fontId="59" fillId="26" borderId="9" applyNumberFormat="0" applyAlignment="0" applyProtection="0"/>
    <xf numFmtId="0" fontId="60" fillId="0" borderId="0" applyNumberFormat="0" applyFill="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cellStyleXfs>
  <cellXfs count="257">
    <xf numFmtId="0" fontId="0" fillId="0" borderId="0" xfId="0" applyAlignment="1">
      <alignment/>
    </xf>
    <xf numFmtId="4" fontId="0" fillId="33" borderId="10" xfId="0" applyNumberFormat="1" applyFill="1" applyBorder="1" applyAlignment="1" applyProtection="1">
      <alignment horizontal="center" vertical="center"/>
      <protection locked="0"/>
    </xf>
    <xf numFmtId="4" fontId="0" fillId="0" borderId="11" xfId="0" applyNumberFormat="1" applyFont="1" applyFill="1" applyBorder="1" applyAlignment="1" applyProtection="1">
      <alignment horizontal="center" vertical="top"/>
      <protection/>
    </xf>
    <xf numFmtId="4" fontId="0" fillId="33" borderId="12" xfId="0" applyNumberFormat="1" applyFont="1" applyFill="1" applyBorder="1" applyAlignment="1" applyProtection="1">
      <alignment horizontal="center" vertical="top"/>
      <protection locked="0"/>
    </xf>
    <xf numFmtId="4" fontId="0" fillId="0" borderId="13" xfId="0" applyNumberFormat="1" applyFont="1" applyFill="1" applyBorder="1" applyAlignment="1" applyProtection="1">
      <alignment horizontal="center" vertical="top"/>
      <protection/>
    </xf>
    <xf numFmtId="4" fontId="0" fillId="0" borderId="14" xfId="0" applyNumberFormat="1" applyFont="1" applyFill="1" applyBorder="1" applyAlignment="1" applyProtection="1">
      <alignment horizontal="center" vertical="top"/>
      <protection/>
    </xf>
    <xf numFmtId="2" fontId="0" fillId="33" borderId="15" xfId="0" applyNumberFormat="1" applyFont="1" applyFill="1" applyBorder="1" applyAlignment="1" applyProtection="1">
      <alignment horizontal="center" vertical="top"/>
      <protection locked="0"/>
    </xf>
    <xf numFmtId="4" fontId="0" fillId="0" borderId="16" xfId="0" applyNumberFormat="1" applyFont="1" applyFill="1" applyBorder="1" applyAlignment="1" applyProtection="1">
      <alignment horizontal="center"/>
      <protection/>
    </xf>
    <xf numFmtId="4" fontId="0" fillId="33" borderId="17" xfId="0" applyNumberFormat="1" applyFont="1" applyFill="1" applyBorder="1" applyAlignment="1" applyProtection="1">
      <alignment/>
      <protection locked="0"/>
    </xf>
    <xf numFmtId="4" fontId="0" fillId="33" borderId="15" xfId="0" applyNumberFormat="1" applyFont="1" applyFill="1" applyBorder="1" applyAlignment="1" applyProtection="1">
      <alignment/>
      <protection locked="0"/>
    </xf>
    <xf numFmtId="4" fontId="0" fillId="33" borderId="18" xfId="0" applyNumberFormat="1" applyFont="1" applyFill="1" applyBorder="1" applyAlignment="1" applyProtection="1">
      <alignment horizontal="center" vertical="top"/>
      <protection locked="0"/>
    </xf>
    <xf numFmtId="2" fontId="0" fillId="33" borderId="15" xfId="0" applyNumberFormat="1" applyFont="1" applyFill="1" applyBorder="1" applyAlignment="1" applyProtection="1">
      <alignment horizontal="center"/>
      <protection locked="0"/>
    </xf>
    <xf numFmtId="0" fontId="1" fillId="0" borderId="0" xfId="0" applyFont="1" applyAlignment="1" applyProtection="1">
      <alignment/>
      <protection/>
    </xf>
    <xf numFmtId="0" fontId="0" fillId="0" borderId="0" xfId="0" applyAlignment="1" applyProtection="1">
      <alignment/>
      <protection/>
    </xf>
    <xf numFmtId="0" fontId="9" fillId="0" borderId="0" xfId="0" applyFont="1" applyAlignment="1" applyProtection="1">
      <alignment/>
      <protection/>
    </xf>
    <xf numFmtId="0" fontId="14" fillId="0" borderId="0" xfId="0" applyFont="1" applyAlignment="1" applyProtection="1">
      <alignment/>
      <protection/>
    </xf>
    <xf numFmtId="0" fontId="0" fillId="0" borderId="16" xfId="0" applyFont="1" applyBorder="1" applyAlignment="1" applyProtection="1">
      <alignment/>
      <protection/>
    </xf>
    <xf numFmtId="0" fontId="0" fillId="0" borderId="0" xfId="0" applyFont="1" applyAlignment="1" applyProtection="1">
      <alignment/>
      <protection/>
    </xf>
    <xf numFmtId="4" fontId="0" fillId="0" borderId="17" xfId="0" applyNumberFormat="1" applyBorder="1" applyAlignment="1" applyProtection="1">
      <alignment/>
      <protection/>
    </xf>
    <xf numFmtId="4" fontId="0" fillId="0" borderId="19" xfId="0" applyNumberFormat="1" applyBorder="1" applyAlignment="1" applyProtection="1">
      <alignment/>
      <protection/>
    </xf>
    <xf numFmtId="4" fontId="0" fillId="0" borderId="15" xfId="0" applyNumberFormat="1" applyBorder="1" applyAlignment="1" applyProtection="1">
      <alignment/>
      <protection/>
    </xf>
    <xf numFmtId="4" fontId="0" fillId="0" borderId="15" xfId="0" applyNumberFormat="1" applyFill="1" applyBorder="1" applyAlignment="1" applyProtection="1">
      <alignment/>
      <protection/>
    </xf>
    <xf numFmtId="4" fontId="0" fillId="0" borderId="20" xfId="0" applyNumberFormat="1" applyBorder="1" applyAlignment="1" applyProtection="1">
      <alignment/>
      <protection/>
    </xf>
    <xf numFmtId="4" fontId="1" fillId="0" borderId="21" xfId="0" applyNumberFormat="1" applyFont="1" applyBorder="1" applyAlignment="1" applyProtection="1">
      <alignment/>
      <protection/>
    </xf>
    <xf numFmtId="0" fontId="3" fillId="0" borderId="0" xfId="0" applyFont="1" applyFill="1" applyBorder="1" applyAlignment="1" applyProtection="1">
      <alignment/>
      <protection/>
    </xf>
    <xf numFmtId="0" fontId="9" fillId="0" borderId="0" xfId="0" applyFont="1" applyAlignment="1" applyProtection="1">
      <alignment/>
      <protection/>
    </xf>
    <xf numFmtId="0" fontId="1" fillId="0" borderId="0" xfId="0" applyFont="1" applyBorder="1" applyAlignment="1" applyProtection="1">
      <alignment/>
      <protection/>
    </xf>
    <xf numFmtId="0" fontId="0" fillId="0" borderId="0" xfId="0" applyBorder="1" applyAlignment="1" applyProtection="1">
      <alignment/>
      <protection/>
    </xf>
    <xf numFmtId="0" fontId="1" fillId="0" borderId="22" xfId="0" applyFont="1" applyBorder="1" applyAlignment="1" applyProtection="1">
      <alignment/>
      <protection/>
    </xf>
    <xf numFmtId="0" fontId="0" fillId="0" borderId="23" xfId="0" applyFont="1" applyBorder="1" applyAlignment="1" applyProtection="1">
      <alignment horizontal="center" vertical="center" wrapText="1"/>
      <protection/>
    </xf>
    <xf numFmtId="0" fontId="0" fillId="0" borderId="24" xfId="0" applyFont="1" applyBorder="1" applyAlignment="1" applyProtection="1">
      <alignment horizontal="center" vertical="center" wrapText="1"/>
      <protection/>
    </xf>
    <xf numFmtId="0" fontId="0" fillId="0" borderId="25" xfId="0" applyFont="1" applyBorder="1" applyAlignment="1" applyProtection="1">
      <alignment horizontal="center" vertical="center" wrapText="1"/>
      <protection/>
    </xf>
    <xf numFmtId="4" fontId="0" fillId="0" borderId="26" xfId="0" applyNumberFormat="1" applyBorder="1" applyAlignment="1" applyProtection="1">
      <alignment/>
      <protection/>
    </xf>
    <xf numFmtId="0" fontId="0" fillId="0" borderId="0" xfId="0" applyFont="1" applyFill="1" applyBorder="1" applyAlignment="1" applyProtection="1">
      <alignment horizontal="left"/>
      <protection/>
    </xf>
    <xf numFmtId="4" fontId="9" fillId="0" borderId="0" xfId="0" applyNumberFormat="1" applyFont="1" applyFill="1" applyBorder="1" applyAlignment="1" applyProtection="1">
      <alignment/>
      <protection/>
    </xf>
    <xf numFmtId="0" fontId="3" fillId="0" borderId="0" xfId="0" applyFont="1" applyBorder="1" applyAlignment="1" applyProtection="1">
      <alignment/>
      <protection/>
    </xf>
    <xf numFmtId="0" fontId="0" fillId="0" borderId="0" xfId="0" applyBorder="1" applyAlignment="1" applyProtection="1">
      <alignment horizontal="center"/>
      <protection/>
    </xf>
    <xf numFmtId="0" fontId="0" fillId="0" borderId="0" xfId="0" applyFill="1" applyBorder="1" applyAlignment="1" applyProtection="1">
      <alignment horizontal="center"/>
      <protection/>
    </xf>
    <xf numFmtId="0" fontId="0" fillId="0" borderId="0" xfId="0" applyFont="1" applyFill="1" applyBorder="1" applyAlignment="1" applyProtection="1">
      <alignment/>
      <protection/>
    </xf>
    <xf numFmtId="4" fontId="9" fillId="0" borderId="27" xfId="0" applyNumberFormat="1" applyFont="1" applyBorder="1" applyAlignment="1" applyProtection="1">
      <alignment/>
      <protection/>
    </xf>
    <xf numFmtId="0" fontId="0" fillId="0" borderId="0" xfId="0" applyFill="1" applyAlignment="1" applyProtection="1">
      <alignment/>
      <protection/>
    </xf>
    <xf numFmtId="0" fontId="15" fillId="0" borderId="28" xfId="0" applyFont="1" applyBorder="1" applyAlignment="1" applyProtection="1">
      <alignment/>
      <protection/>
    </xf>
    <xf numFmtId="0" fontId="1" fillId="0" borderId="28" xfId="0" applyFont="1" applyBorder="1" applyAlignment="1" applyProtection="1">
      <alignment/>
      <protection/>
    </xf>
    <xf numFmtId="0" fontId="0" fillId="0" borderId="29" xfId="0" applyBorder="1" applyAlignment="1" applyProtection="1">
      <alignment/>
      <protection/>
    </xf>
    <xf numFmtId="0" fontId="0" fillId="0" borderId="17" xfId="0" applyBorder="1" applyAlignment="1" applyProtection="1">
      <alignment/>
      <protection/>
    </xf>
    <xf numFmtId="4" fontId="0" fillId="0" borderId="30" xfId="0" applyNumberFormat="1" applyBorder="1" applyAlignment="1" applyProtection="1">
      <alignment/>
      <protection/>
    </xf>
    <xf numFmtId="0" fontId="0" fillId="0" borderId="31" xfId="0" applyBorder="1" applyAlignment="1" applyProtection="1">
      <alignment/>
      <protection/>
    </xf>
    <xf numFmtId="0" fontId="0" fillId="0" borderId="15" xfId="0" applyBorder="1" applyAlignment="1" applyProtection="1">
      <alignment/>
      <protection/>
    </xf>
    <xf numFmtId="4" fontId="0" fillId="0" borderId="12" xfId="0" applyNumberFormat="1" applyBorder="1" applyAlignment="1" applyProtection="1">
      <alignment/>
      <protection/>
    </xf>
    <xf numFmtId="4" fontId="9" fillId="0" borderId="32" xfId="0" applyNumberFormat="1" applyFont="1" applyFill="1" applyBorder="1" applyAlignment="1" applyProtection="1">
      <alignment/>
      <protection/>
    </xf>
    <xf numFmtId="0" fontId="3" fillId="0" borderId="0" xfId="0" applyFont="1" applyAlignment="1" applyProtection="1">
      <alignment/>
      <protection/>
    </xf>
    <xf numFmtId="0" fontId="3" fillId="0" borderId="0" xfId="0" applyFont="1" applyAlignment="1" applyProtection="1">
      <alignment horizontal="center"/>
      <protection/>
    </xf>
    <xf numFmtId="4" fontId="3" fillId="0" borderId="0" xfId="0" applyNumberFormat="1" applyFont="1" applyAlignment="1" applyProtection="1">
      <alignment horizontal="center"/>
      <protection/>
    </xf>
    <xf numFmtId="0" fontId="0" fillId="0" borderId="33" xfId="0" applyFont="1" applyBorder="1" applyAlignment="1" applyProtection="1">
      <alignment horizontal="justify" vertical="top"/>
      <protection/>
    </xf>
    <xf numFmtId="0" fontId="0" fillId="0" borderId="33" xfId="0" applyFont="1" applyBorder="1" applyAlignment="1" applyProtection="1">
      <alignment horizontal="center" vertical="top"/>
      <protection/>
    </xf>
    <xf numFmtId="0" fontId="0" fillId="0" borderId="0" xfId="0" applyFont="1" applyBorder="1" applyAlignment="1" applyProtection="1">
      <alignment horizontal="center" vertical="top"/>
      <protection/>
    </xf>
    <xf numFmtId="4" fontId="0" fillId="0" borderId="34" xfId="0" applyNumberFormat="1" applyFont="1" applyBorder="1" applyAlignment="1" applyProtection="1">
      <alignment horizontal="center" vertical="top"/>
      <protection/>
    </xf>
    <xf numFmtId="0" fontId="0" fillId="0" borderId="35" xfId="0" applyFont="1" applyBorder="1" applyAlignment="1" applyProtection="1">
      <alignment horizontal="justify" vertical="top"/>
      <protection/>
    </xf>
    <xf numFmtId="0" fontId="0" fillId="0" borderId="35" xfId="0" applyFont="1" applyBorder="1" applyAlignment="1" applyProtection="1">
      <alignment horizontal="center" vertical="top"/>
      <protection/>
    </xf>
    <xf numFmtId="0" fontId="0" fillId="0" borderId="36" xfId="0" applyFont="1" applyBorder="1" applyAlignment="1" applyProtection="1">
      <alignment horizontal="center" vertical="top"/>
      <protection/>
    </xf>
    <xf numFmtId="0" fontId="17" fillId="0" borderId="33" xfId="0" applyFont="1" applyBorder="1" applyAlignment="1" applyProtection="1">
      <alignment horizontal="justify" vertical="top"/>
      <protection/>
    </xf>
    <xf numFmtId="4" fontId="0" fillId="0" borderId="37" xfId="0" applyNumberFormat="1" applyFont="1" applyBorder="1" applyAlignment="1" applyProtection="1">
      <alignment horizontal="center" vertical="top"/>
      <protection/>
    </xf>
    <xf numFmtId="0" fontId="0" fillId="0" borderId="35" xfId="0" applyFont="1" applyBorder="1" applyAlignment="1" applyProtection="1" quotePrefix="1">
      <alignment horizontal="justify" vertical="top"/>
      <protection/>
    </xf>
    <xf numFmtId="0" fontId="0" fillId="0" borderId="38" xfId="0" applyFont="1" applyBorder="1" applyAlignment="1" applyProtection="1">
      <alignment horizontal="justify" vertical="top"/>
      <protection/>
    </xf>
    <xf numFmtId="0" fontId="0" fillId="0" borderId="38" xfId="0" applyFont="1" applyBorder="1" applyAlignment="1" applyProtection="1">
      <alignment horizontal="center"/>
      <protection/>
    </xf>
    <xf numFmtId="0" fontId="0" fillId="0" borderId="28" xfId="0" applyFont="1" applyBorder="1" applyAlignment="1" applyProtection="1">
      <alignment horizontal="center"/>
      <protection/>
    </xf>
    <xf numFmtId="4" fontId="0" fillId="0" borderId="12" xfId="0" applyNumberFormat="1" applyFont="1" applyFill="1" applyBorder="1" applyAlignment="1" applyProtection="1">
      <alignment horizontal="center" vertical="top"/>
      <protection/>
    </xf>
    <xf numFmtId="4" fontId="0" fillId="0" borderId="14" xfId="0" applyNumberFormat="1" applyFont="1" applyBorder="1" applyAlignment="1" applyProtection="1">
      <alignment horizontal="center" vertical="top"/>
      <protection/>
    </xf>
    <xf numFmtId="0" fontId="0" fillId="0" borderId="33" xfId="0" applyFont="1" applyBorder="1" applyAlignment="1" applyProtection="1">
      <alignment horizontal="center"/>
      <protection/>
    </xf>
    <xf numFmtId="0" fontId="0" fillId="0" borderId="0" xfId="0" applyFont="1" applyBorder="1" applyAlignment="1" applyProtection="1">
      <alignment horizontal="center"/>
      <protection/>
    </xf>
    <xf numFmtId="4" fontId="0" fillId="0" borderId="13" xfId="0" applyNumberFormat="1" applyFont="1" applyBorder="1" applyAlignment="1" applyProtection="1">
      <alignment horizontal="center" vertical="top"/>
      <protection/>
    </xf>
    <xf numFmtId="0" fontId="0" fillId="0" borderId="22" xfId="0" applyFont="1" applyBorder="1" applyAlignment="1" applyProtection="1">
      <alignment horizontal="center"/>
      <protection/>
    </xf>
    <xf numFmtId="0" fontId="0" fillId="0" borderId="35" xfId="0" applyFont="1" applyBorder="1" applyAlignment="1" applyProtection="1">
      <alignment horizontal="center"/>
      <protection/>
    </xf>
    <xf numFmtId="3" fontId="0" fillId="0" borderId="12" xfId="0" applyNumberFormat="1" applyFont="1" applyFill="1" applyBorder="1" applyAlignment="1" applyProtection="1">
      <alignment horizontal="center" vertical="top"/>
      <protection/>
    </xf>
    <xf numFmtId="0" fontId="0" fillId="0" borderId="38" xfId="0" applyFont="1" applyBorder="1" applyAlignment="1" applyProtection="1">
      <alignment horizontal="center" vertical="top"/>
      <protection/>
    </xf>
    <xf numFmtId="0" fontId="0" fillId="0" borderId="28" xfId="0" applyFont="1" applyBorder="1" applyAlignment="1" applyProtection="1">
      <alignment horizontal="center" vertical="top"/>
      <protection/>
    </xf>
    <xf numFmtId="4" fontId="1" fillId="0" borderId="39" xfId="0" applyNumberFormat="1" applyFont="1" applyFill="1" applyBorder="1" applyAlignment="1" applyProtection="1">
      <alignment horizontal="center" vertical="center"/>
      <protection/>
    </xf>
    <xf numFmtId="0" fontId="8" fillId="0" borderId="0" xfId="0" applyFont="1" applyAlignment="1" applyProtection="1">
      <alignment horizontal="center"/>
      <protection/>
    </xf>
    <xf numFmtId="0" fontId="7" fillId="0" borderId="0" xfId="0" applyFont="1" applyAlignment="1" applyProtection="1">
      <alignment/>
      <protection/>
    </xf>
    <xf numFmtId="0" fontId="8" fillId="0" borderId="0" xfId="0" applyFont="1" applyAlignment="1" applyProtection="1">
      <alignment/>
      <protection/>
    </xf>
    <xf numFmtId="0" fontId="3" fillId="0" borderId="40" xfId="0" applyFont="1" applyBorder="1" applyAlignment="1" applyProtection="1">
      <alignment/>
      <protection/>
    </xf>
    <xf numFmtId="0" fontId="3" fillId="0" borderId="41" xfId="0" applyFont="1" applyBorder="1" applyAlignment="1" applyProtection="1">
      <alignment horizontal="center"/>
      <protection/>
    </xf>
    <xf numFmtId="4" fontId="6" fillId="0" borderId="41" xfId="0" applyNumberFormat="1" applyFont="1" applyBorder="1" applyAlignment="1" applyProtection="1">
      <alignment horizontal="center" vertical="top"/>
      <protection/>
    </xf>
    <xf numFmtId="0" fontId="6" fillId="0" borderId="41" xfId="0" applyFont="1" applyBorder="1" applyAlignment="1" applyProtection="1">
      <alignment horizontal="center" vertical="top"/>
      <protection/>
    </xf>
    <xf numFmtId="4" fontId="6" fillId="0" borderId="42" xfId="0" applyNumberFormat="1" applyFont="1" applyBorder="1" applyAlignment="1" applyProtection="1">
      <alignment horizontal="center"/>
      <protection/>
    </xf>
    <xf numFmtId="0" fontId="0" fillId="0" borderId="43" xfId="0" applyFont="1" applyBorder="1" applyAlignment="1" applyProtection="1">
      <alignment/>
      <protection/>
    </xf>
    <xf numFmtId="0" fontId="0" fillId="0" borderId="15" xfId="0" applyFont="1" applyBorder="1" applyAlignment="1" applyProtection="1">
      <alignment horizontal="center"/>
      <protection/>
    </xf>
    <xf numFmtId="0" fontId="1" fillId="0" borderId="15" xfId="0" applyNumberFormat="1" applyFont="1" applyBorder="1" applyAlignment="1" applyProtection="1">
      <alignment horizontal="center" vertical="top"/>
      <protection/>
    </xf>
    <xf numFmtId="4" fontId="0" fillId="0" borderId="16" xfId="0" applyNumberFormat="1" applyFont="1" applyBorder="1" applyAlignment="1" applyProtection="1">
      <alignment horizontal="center"/>
      <protection/>
    </xf>
    <xf numFmtId="4" fontId="0" fillId="0" borderId="15" xfId="0" applyNumberFormat="1" applyFont="1" applyBorder="1" applyAlignment="1" applyProtection="1">
      <alignment horizontal="center" vertical="top"/>
      <protection/>
    </xf>
    <xf numFmtId="0" fontId="1" fillId="0" borderId="15" xfId="0" applyFont="1" applyBorder="1" applyAlignment="1" applyProtection="1">
      <alignment horizontal="center" vertical="top"/>
      <protection/>
    </xf>
    <xf numFmtId="0" fontId="0" fillId="0" borderId="43" xfId="0" applyFont="1" applyBorder="1" applyAlignment="1" applyProtection="1">
      <alignment horizontal="justify" vertical="top"/>
      <protection/>
    </xf>
    <xf numFmtId="0" fontId="0" fillId="0" borderId="15" xfId="0" applyFont="1" applyBorder="1" applyAlignment="1" applyProtection="1">
      <alignment/>
      <protection/>
    </xf>
    <xf numFmtId="0" fontId="1" fillId="0" borderId="15" xfId="0" applyFont="1" applyBorder="1" applyAlignment="1" applyProtection="1">
      <alignment horizontal="center"/>
      <protection/>
    </xf>
    <xf numFmtId="0" fontId="16" fillId="0" borderId="43" xfId="0" applyFont="1" applyBorder="1" applyAlignment="1" applyProtection="1">
      <alignment horizontal="justify" vertical="top"/>
      <protection/>
    </xf>
    <xf numFmtId="0" fontId="0" fillId="0" borderId="15" xfId="0" applyFont="1" applyFill="1" applyBorder="1" applyAlignment="1" applyProtection="1">
      <alignment horizontal="center"/>
      <protection/>
    </xf>
    <xf numFmtId="0" fontId="0" fillId="0" borderId="15" xfId="0" applyFont="1" applyBorder="1" applyAlignment="1" applyProtection="1">
      <alignment horizontal="center" vertical="top"/>
      <protection/>
    </xf>
    <xf numFmtId="4" fontId="1" fillId="0" borderId="16" xfId="0" applyNumberFormat="1" applyFont="1" applyFill="1" applyBorder="1" applyAlignment="1" applyProtection="1">
      <alignment horizontal="center" vertical="center"/>
      <protection/>
    </xf>
    <xf numFmtId="0" fontId="15" fillId="0" borderId="0" xfId="0" applyFont="1" applyAlignment="1" applyProtection="1">
      <alignment/>
      <protection/>
    </xf>
    <xf numFmtId="0" fontId="2" fillId="0" borderId="17" xfId="0" applyFont="1" applyFill="1" applyBorder="1" applyAlignment="1" applyProtection="1">
      <alignment/>
      <protection/>
    </xf>
    <xf numFmtId="0" fontId="0" fillId="0" borderId="15" xfId="0" applyFont="1" applyFill="1" applyBorder="1" applyAlignment="1" applyProtection="1">
      <alignment/>
      <protection/>
    </xf>
    <xf numFmtId="0" fontId="0" fillId="0" borderId="10" xfId="0" applyBorder="1" applyAlignment="1" applyProtection="1">
      <alignment/>
      <protection/>
    </xf>
    <xf numFmtId="4" fontId="1" fillId="0" borderId="44" xfId="0" applyNumberFormat="1" applyFont="1" applyFill="1" applyBorder="1" applyAlignment="1" applyProtection="1">
      <alignment/>
      <protection/>
    </xf>
    <xf numFmtId="0" fontId="0" fillId="0" borderId="0" xfId="0" applyBorder="1" applyAlignment="1" applyProtection="1">
      <alignment vertical="center"/>
      <protection/>
    </xf>
    <xf numFmtId="0" fontId="13" fillId="0" borderId="0" xfId="0" applyFont="1" applyAlignment="1" applyProtection="1">
      <alignment/>
      <protection/>
    </xf>
    <xf numFmtId="2" fontId="0" fillId="0" borderId="0" xfId="0" applyNumberFormat="1" applyAlignment="1" applyProtection="1">
      <alignment/>
      <protection/>
    </xf>
    <xf numFmtId="4" fontId="0" fillId="0" borderId="45" xfId="0" applyNumberFormat="1" applyFont="1" applyBorder="1" applyAlignment="1" applyProtection="1">
      <alignment horizontal="center" vertical="top"/>
      <protection/>
    </xf>
    <xf numFmtId="4" fontId="0" fillId="0" borderId="46" xfId="0" applyNumberFormat="1" applyFont="1" applyBorder="1" applyAlignment="1" applyProtection="1">
      <alignment horizontal="center" vertical="top"/>
      <protection/>
    </xf>
    <xf numFmtId="4" fontId="0" fillId="0" borderId="47" xfId="0" applyNumberFormat="1" applyFont="1" applyBorder="1" applyAlignment="1" applyProtection="1">
      <alignment horizontal="center"/>
      <protection/>
    </xf>
    <xf numFmtId="4" fontId="0" fillId="0" borderId="46" xfId="0" applyNumberFormat="1" applyFont="1" applyBorder="1" applyAlignment="1" applyProtection="1">
      <alignment horizontal="center"/>
      <protection/>
    </xf>
    <xf numFmtId="4" fontId="0" fillId="0" borderId="48" xfId="0" applyNumberFormat="1" applyFont="1" applyFill="1" applyBorder="1" applyAlignment="1" applyProtection="1">
      <alignment horizontal="center"/>
      <protection/>
    </xf>
    <xf numFmtId="4" fontId="3" fillId="0" borderId="0" xfId="0" applyNumberFormat="1" applyFont="1" applyAlignment="1" applyProtection="1">
      <alignment/>
      <protection/>
    </xf>
    <xf numFmtId="0" fontId="0" fillId="0" borderId="0" xfId="0" applyFont="1" applyAlignment="1" applyProtection="1">
      <alignment wrapText="1"/>
      <protection/>
    </xf>
    <xf numFmtId="0" fontId="61" fillId="0" borderId="0" xfId="0" applyFont="1" applyAlignment="1" applyProtection="1">
      <alignment/>
      <protection/>
    </xf>
    <xf numFmtId="0" fontId="62" fillId="0" borderId="0" xfId="0" applyFont="1" applyAlignment="1" applyProtection="1">
      <alignment/>
      <protection/>
    </xf>
    <xf numFmtId="0" fontId="63" fillId="0" borderId="0" xfId="0" applyFont="1" applyAlignment="1" applyProtection="1">
      <alignment/>
      <protection/>
    </xf>
    <xf numFmtId="0" fontId="0" fillId="0" borderId="49" xfId="0" applyBorder="1" applyAlignment="1" applyProtection="1">
      <alignment/>
      <protection/>
    </xf>
    <xf numFmtId="4" fontId="11" fillId="0" borderId="50" xfId="0" applyNumberFormat="1" applyFont="1" applyBorder="1" applyAlignment="1" applyProtection="1">
      <alignment/>
      <protection/>
    </xf>
    <xf numFmtId="4" fontId="0" fillId="0" borderId="0" xfId="0" applyNumberFormat="1" applyAlignment="1" applyProtection="1">
      <alignment/>
      <protection/>
    </xf>
    <xf numFmtId="0" fontId="0" fillId="0" borderId="51" xfId="0" applyBorder="1" applyAlignment="1" applyProtection="1">
      <alignment/>
      <protection/>
    </xf>
    <xf numFmtId="4" fontId="11" fillId="0" borderId="12" xfId="0" applyNumberFormat="1" applyFont="1" applyBorder="1" applyAlignment="1" applyProtection="1">
      <alignment/>
      <protection/>
    </xf>
    <xf numFmtId="0" fontId="0" fillId="0" borderId="52" xfId="0" applyBorder="1" applyAlignment="1" applyProtection="1">
      <alignment/>
      <protection/>
    </xf>
    <xf numFmtId="4" fontId="11" fillId="0" borderId="53" xfId="0" applyNumberFormat="1" applyFont="1" applyBorder="1" applyAlignment="1" applyProtection="1">
      <alignment/>
      <protection/>
    </xf>
    <xf numFmtId="0" fontId="1" fillId="0" borderId="54" xfId="0" applyFont="1" applyBorder="1" applyAlignment="1" applyProtection="1">
      <alignment/>
      <protection/>
    </xf>
    <xf numFmtId="4" fontId="10" fillId="0" borderId="55" xfId="0" applyNumberFormat="1" applyFont="1" applyFill="1" applyBorder="1" applyAlignment="1" applyProtection="1">
      <alignment/>
      <protection/>
    </xf>
    <xf numFmtId="0" fontId="45" fillId="0" borderId="0" xfId="0" applyFont="1" applyAlignment="1" applyProtection="1">
      <alignment vertical="center"/>
      <protection/>
    </xf>
    <xf numFmtId="0" fontId="64" fillId="0" borderId="0" xfId="0" applyFont="1" applyBorder="1" applyAlignment="1" applyProtection="1">
      <alignment horizontal="center"/>
      <protection/>
    </xf>
    <xf numFmtId="0" fontId="0" fillId="0" borderId="56" xfId="0" applyBorder="1" applyAlignment="1" applyProtection="1">
      <alignment vertical="center" wrapText="1"/>
      <protection/>
    </xf>
    <xf numFmtId="0" fontId="0" fillId="0" borderId="10" xfId="0" applyBorder="1" applyAlignment="1" applyProtection="1">
      <alignment horizontal="center" vertical="center"/>
      <protection/>
    </xf>
    <xf numFmtId="4" fontId="1" fillId="0" borderId="44" xfId="0" applyNumberFormat="1" applyFont="1" applyBorder="1" applyAlignment="1" applyProtection="1">
      <alignment vertical="center"/>
      <protection/>
    </xf>
    <xf numFmtId="0" fontId="0" fillId="0" borderId="24" xfId="0" applyFont="1" applyFill="1" applyBorder="1" applyAlignment="1" applyProtection="1">
      <alignment horizontal="center" vertical="center" wrapText="1"/>
      <protection/>
    </xf>
    <xf numFmtId="0" fontId="0" fillId="0" borderId="57" xfId="0" applyFont="1" applyBorder="1" applyAlignment="1" applyProtection="1">
      <alignment horizontal="center" vertical="center" wrapText="1"/>
      <protection/>
    </xf>
    <xf numFmtId="0" fontId="0" fillId="0" borderId="58" xfId="0" applyFont="1" applyBorder="1" applyAlignment="1" applyProtection="1">
      <alignment horizontal="center" vertical="center" wrapText="1"/>
      <protection/>
    </xf>
    <xf numFmtId="0" fontId="1" fillId="0" borderId="38" xfId="0" applyFont="1" applyBorder="1" applyAlignment="1" applyProtection="1">
      <alignment horizontal="justify" vertical="center"/>
      <protection/>
    </xf>
    <xf numFmtId="0" fontId="1" fillId="0" borderId="43" xfId="0" applyFont="1" applyBorder="1" applyAlignment="1" applyProtection="1">
      <alignment horizontal="left" vertical="center"/>
      <protection/>
    </xf>
    <xf numFmtId="0" fontId="0" fillId="0" borderId="59" xfId="0" applyNumberFormat="1" applyBorder="1" applyAlignment="1" applyProtection="1">
      <alignment horizontal="center" vertical="center"/>
      <protection/>
    </xf>
    <xf numFmtId="0" fontId="0" fillId="0" borderId="60" xfId="0" applyNumberFormat="1" applyBorder="1" applyAlignment="1" applyProtection="1">
      <alignment horizontal="center" vertical="center"/>
      <protection/>
    </xf>
    <xf numFmtId="0" fontId="19" fillId="0" borderId="61" xfId="0" applyFont="1" applyBorder="1" applyAlignment="1" applyProtection="1">
      <alignment/>
      <protection/>
    </xf>
    <xf numFmtId="0" fontId="19" fillId="0" borderId="62" xfId="0" applyFont="1" applyBorder="1" applyAlignment="1" applyProtection="1">
      <alignment/>
      <protection/>
    </xf>
    <xf numFmtId="4" fontId="10" fillId="0" borderId="63" xfId="0" applyNumberFormat="1" applyFont="1" applyBorder="1" applyAlignment="1" applyProtection="1">
      <alignment/>
      <protection/>
    </xf>
    <xf numFmtId="0" fontId="0" fillId="0" borderId="56" xfId="0" applyBorder="1" applyAlignment="1" applyProtection="1">
      <alignment horizontal="left" vertical="center" wrapText="1"/>
      <protection/>
    </xf>
    <xf numFmtId="0" fontId="1" fillId="0" borderId="64" xfId="0" applyFont="1" applyBorder="1" applyAlignment="1" applyProtection="1">
      <alignment horizontal="center" vertical="center" wrapText="1"/>
      <protection/>
    </xf>
    <xf numFmtId="0" fontId="1" fillId="0" borderId="65" xfId="0" applyFont="1" applyBorder="1" applyAlignment="1" applyProtection="1">
      <alignment horizontal="center" vertical="center" wrapText="1"/>
      <protection/>
    </xf>
    <xf numFmtId="0" fontId="1" fillId="0" borderId="66" xfId="0" applyFont="1" applyBorder="1" applyAlignment="1" applyProtection="1">
      <alignment horizontal="center" vertical="center" wrapText="1"/>
      <protection/>
    </xf>
    <xf numFmtId="0" fontId="1" fillId="0" borderId="64" xfId="0" applyFont="1" applyBorder="1" applyAlignment="1" applyProtection="1">
      <alignment horizontal="left" vertical="center" wrapText="1"/>
      <protection/>
    </xf>
    <xf numFmtId="0" fontId="9" fillId="0" borderId="61" xfId="0" applyFont="1" applyBorder="1" applyAlignment="1" applyProtection="1">
      <alignment/>
      <protection/>
    </xf>
    <xf numFmtId="0" fontId="9" fillId="0" borderId="62" xfId="0" applyFont="1" applyBorder="1" applyAlignment="1" applyProtection="1">
      <alignment/>
      <protection/>
    </xf>
    <xf numFmtId="1" fontId="61" fillId="0" borderId="0" xfId="0" applyNumberFormat="1" applyFont="1" applyBorder="1" applyAlignment="1" applyProtection="1">
      <alignment/>
      <protection/>
    </xf>
    <xf numFmtId="0" fontId="0" fillId="0" borderId="10" xfId="0" applyBorder="1" applyAlignment="1" applyProtection="1">
      <alignment vertical="center"/>
      <protection/>
    </xf>
    <xf numFmtId="4" fontId="1" fillId="0" borderId="67" xfId="0" applyNumberFormat="1" applyFont="1" applyBorder="1" applyAlignment="1" applyProtection="1">
      <alignment vertical="center"/>
      <protection/>
    </xf>
    <xf numFmtId="2" fontId="0" fillId="0" borderId="0" xfId="0" applyNumberFormat="1" applyFill="1" applyBorder="1" applyAlignment="1" applyProtection="1">
      <alignment horizontal="right" vertical="center"/>
      <protection/>
    </xf>
    <xf numFmtId="0" fontId="0" fillId="0" borderId="0" xfId="0" applyBorder="1" applyAlignment="1" applyProtection="1">
      <alignment horizontal="right" vertical="center"/>
      <protection/>
    </xf>
    <xf numFmtId="1" fontId="61" fillId="0" borderId="0" xfId="0" applyNumberFormat="1" applyFont="1" applyAlignment="1" applyProtection="1">
      <alignment/>
      <protection/>
    </xf>
    <xf numFmtId="3" fontId="0" fillId="0" borderId="0" xfId="0" applyNumberFormat="1" applyFont="1" applyBorder="1" applyAlignment="1" applyProtection="1">
      <alignment/>
      <protection/>
    </xf>
    <xf numFmtId="0" fontId="0" fillId="0" borderId="68" xfId="0" applyBorder="1" applyAlignment="1" applyProtection="1">
      <alignment horizontal="center" vertical="center" wrapText="1"/>
      <protection/>
    </xf>
    <xf numFmtId="4" fontId="0" fillId="33" borderId="15" xfId="0" applyNumberFormat="1" applyFill="1" applyBorder="1" applyAlignment="1" applyProtection="1">
      <alignment horizontal="center" vertical="center"/>
      <protection locked="0"/>
    </xf>
    <xf numFmtId="0" fontId="0" fillId="0" borderId="17" xfId="0" applyBorder="1" applyAlignment="1" applyProtection="1">
      <alignment horizontal="center" vertical="center"/>
      <protection/>
    </xf>
    <xf numFmtId="4" fontId="0" fillId="33" borderId="17" xfId="0" applyNumberFormat="1" applyFill="1" applyBorder="1" applyAlignment="1" applyProtection="1">
      <alignment horizontal="center" vertical="center"/>
      <protection locked="0"/>
    </xf>
    <xf numFmtId="4" fontId="0" fillId="0" borderId="26" xfId="0" applyNumberFormat="1" applyBorder="1" applyAlignment="1" applyProtection="1">
      <alignment vertical="center"/>
      <protection/>
    </xf>
    <xf numFmtId="4" fontId="0" fillId="0" borderId="16" xfId="0" applyNumberFormat="1" applyBorder="1" applyAlignment="1" applyProtection="1">
      <alignment vertical="center"/>
      <protection/>
    </xf>
    <xf numFmtId="4" fontId="9" fillId="0" borderId="44" xfId="0" applyNumberFormat="1" applyFont="1" applyFill="1" applyBorder="1" applyAlignment="1" applyProtection="1">
      <alignment vertical="center"/>
      <protection/>
    </xf>
    <xf numFmtId="0" fontId="0" fillId="0" borderId="69" xfId="0" applyBorder="1" applyAlignment="1" applyProtection="1">
      <alignment horizontal="center" vertical="center"/>
      <protection/>
    </xf>
    <xf numFmtId="0" fontId="0" fillId="0" borderId="70" xfId="0" applyFont="1" applyBorder="1" applyAlignment="1" applyProtection="1">
      <alignment vertical="center"/>
      <protection/>
    </xf>
    <xf numFmtId="0" fontId="0" fillId="0" borderId="56" xfId="0" applyFont="1" applyBorder="1" applyAlignment="1" applyProtection="1">
      <alignment vertical="center"/>
      <protection/>
    </xf>
    <xf numFmtId="4" fontId="0" fillId="0" borderId="44" xfId="0" applyNumberFormat="1" applyBorder="1" applyAlignment="1" applyProtection="1">
      <alignment vertical="center"/>
      <protection/>
    </xf>
    <xf numFmtId="4" fontId="61" fillId="0" borderId="0" xfId="0" applyNumberFormat="1" applyFont="1" applyBorder="1" applyAlignment="1" applyProtection="1">
      <alignment horizontal="right"/>
      <protection/>
    </xf>
    <xf numFmtId="0" fontId="65" fillId="0" borderId="0" xfId="0" applyFont="1" applyAlignment="1" applyProtection="1">
      <alignment vertical="center" wrapText="1"/>
      <protection/>
    </xf>
    <xf numFmtId="0" fontId="66" fillId="0" borderId="0" xfId="0" applyFont="1" applyBorder="1" applyAlignment="1" applyProtection="1">
      <alignment horizontal="center" vertical="center"/>
      <protection/>
    </xf>
    <xf numFmtId="0" fontId="65" fillId="0" borderId="0" xfId="0" applyFont="1" applyAlignment="1" applyProtection="1">
      <alignment vertical="center" wrapText="1"/>
      <protection/>
    </xf>
    <xf numFmtId="0" fontId="14" fillId="0" borderId="0" xfId="0" applyFont="1" applyAlignment="1" applyProtection="1">
      <alignment horizontal="left"/>
      <protection/>
    </xf>
    <xf numFmtId="0" fontId="0" fillId="0" borderId="71" xfId="0" applyBorder="1" applyAlignment="1" applyProtection="1">
      <alignment horizontal="left"/>
      <protection/>
    </xf>
    <xf numFmtId="0" fontId="0" fillId="0" borderId="36" xfId="0" applyBorder="1" applyAlignment="1" applyProtection="1">
      <alignment horizontal="left"/>
      <protection/>
    </xf>
    <xf numFmtId="0" fontId="0" fillId="0" borderId="72" xfId="0" applyBorder="1" applyAlignment="1" applyProtection="1">
      <alignment horizontal="left"/>
      <protection/>
    </xf>
    <xf numFmtId="0" fontId="0" fillId="0" borderId="73" xfId="0" applyBorder="1" applyAlignment="1" applyProtection="1">
      <alignment horizontal="center" vertical="center" wrapText="1"/>
      <protection/>
    </xf>
    <xf numFmtId="0" fontId="0" fillId="0" borderId="74" xfId="0" applyBorder="1" applyAlignment="1" applyProtection="1">
      <alignment horizontal="center" vertical="center" wrapText="1"/>
      <protection/>
    </xf>
    <xf numFmtId="0" fontId="0" fillId="0" borderId="75" xfId="0" applyBorder="1" applyAlignment="1" applyProtection="1">
      <alignment horizontal="center" vertical="center" wrapText="1"/>
      <protection/>
    </xf>
    <xf numFmtId="0" fontId="0" fillId="0" borderId="76" xfId="0" applyFont="1" applyBorder="1" applyAlignment="1" applyProtection="1">
      <alignment horizontal="left"/>
      <protection/>
    </xf>
    <xf numFmtId="0" fontId="0" fillId="0" borderId="69" xfId="0" applyBorder="1" applyAlignment="1" applyProtection="1">
      <alignment horizontal="left"/>
      <protection/>
    </xf>
    <xf numFmtId="0" fontId="0" fillId="0" borderId="77" xfId="0" applyBorder="1" applyAlignment="1" applyProtection="1">
      <alignment horizontal="left"/>
      <protection/>
    </xf>
    <xf numFmtId="0" fontId="1" fillId="0" borderId="78" xfId="0" applyFont="1" applyBorder="1" applyAlignment="1" applyProtection="1">
      <alignment horizontal="left" vertical="center"/>
      <protection/>
    </xf>
    <xf numFmtId="0" fontId="1" fillId="0" borderId="79" xfId="0" applyFont="1" applyBorder="1" applyAlignment="1" applyProtection="1">
      <alignment horizontal="left" vertical="center"/>
      <protection/>
    </xf>
    <xf numFmtId="0" fontId="1" fillId="0" borderId="80" xfId="0" applyFont="1" applyBorder="1" applyAlignment="1" applyProtection="1">
      <alignment horizontal="left" vertical="center"/>
      <protection/>
    </xf>
    <xf numFmtId="0" fontId="1" fillId="0" borderId="81" xfId="0" applyFont="1" applyBorder="1" applyAlignment="1" applyProtection="1">
      <alignment horizontal="left" vertical="center"/>
      <protection/>
    </xf>
    <xf numFmtId="0" fontId="66" fillId="0" borderId="0" xfId="0" applyFont="1" applyBorder="1" applyAlignment="1" applyProtection="1">
      <alignment horizontal="center" vertical="center"/>
      <protection/>
    </xf>
    <xf numFmtId="0" fontId="65" fillId="0" borderId="0" xfId="0" applyFont="1" applyBorder="1" applyAlignment="1" applyProtection="1">
      <alignment horizontal="left" vertical="center" wrapText="1"/>
      <protection/>
    </xf>
    <xf numFmtId="0" fontId="0" fillId="0" borderId="0" xfId="0" applyFont="1" applyAlignment="1" applyProtection="1">
      <alignment horizontal="left" wrapText="1"/>
      <protection/>
    </xf>
    <xf numFmtId="0" fontId="0" fillId="0" borderId="0" xfId="0" applyAlignment="1" applyProtection="1">
      <alignment horizontal="left" wrapText="1"/>
      <protection/>
    </xf>
    <xf numFmtId="0" fontId="64" fillId="0" borderId="82" xfId="0" applyFont="1" applyBorder="1" applyAlignment="1" applyProtection="1">
      <alignment horizontal="center"/>
      <protection/>
    </xf>
    <xf numFmtId="0" fontId="0" fillId="0" borderId="0" xfId="0" applyFont="1" applyAlignment="1" applyProtection="1">
      <alignment horizontal="left" vertical="center" wrapText="1"/>
      <protection/>
    </xf>
    <xf numFmtId="0" fontId="0" fillId="0" borderId="0" xfId="0" applyAlignment="1" applyProtection="1">
      <alignment horizontal="left" vertical="center" wrapText="1"/>
      <protection/>
    </xf>
    <xf numFmtId="0" fontId="0" fillId="0" borderId="23" xfId="0" applyFont="1" applyBorder="1" applyAlignment="1" applyProtection="1">
      <alignment horizontal="center" vertical="center"/>
      <protection/>
    </xf>
    <xf numFmtId="0" fontId="0" fillId="0" borderId="24" xfId="0" applyFont="1" applyBorder="1" applyAlignment="1" applyProtection="1">
      <alignment horizontal="center" vertical="center"/>
      <protection/>
    </xf>
    <xf numFmtId="0" fontId="0" fillId="0" borderId="70" xfId="0" applyFont="1" applyBorder="1" applyAlignment="1" applyProtection="1">
      <alignment horizontal="left" vertical="center"/>
      <protection/>
    </xf>
    <xf numFmtId="0" fontId="0" fillId="0" borderId="17" xfId="0" applyFont="1" applyBorder="1" applyAlignment="1" applyProtection="1">
      <alignment horizontal="left" vertical="center"/>
      <protection/>
    </xf>
    <xf numFmtId="0" fontId="0" fillId="0" borderId="83" xfId="0" applyFont="1" applyFill="1" applyBorder="1" applyAlignment="1" applyProtection="1">
      <alignment horizontal="left" vertical="center"/>
      <protection/>
    </xf>
    <xf numFmtId="0" fontId="0" fillId="0" borderId="36" xfId="0" applyFont="1" applyFill="1" applyBorder="1" applyAlignment="1" applyProtection="1">
      <alignment horizontal="left" vertical="center"/>
      <protection/>
    </xf>
    <xf numFmtId="0" fontId="0" fillId="0" borderId="72" xfId="0" applyFont="1" applyFill="1" applyBorder="1" applyAlignment="1" applyProtection="1">
      <alignment horizontal="left" vertical="center"/>
      <protection/>
    </xf>
    <xf numFmtId="0" fontId="0" fillId="0" borderId="84" xfId="0" applyFont="1" applyFill="1" applyBorder="1" applyAlignment="1" applyProtection="1">
      <alignment horizontal="left" vertical="center"/>
      <protection/>
    </xf>
    <xf numFmtId="0" fontId="0" fillId="0" borderId="85" xfId="0" applyFont="1" applyFill="1" applyBorder="1" applyAlignment="1" applyProtection="1">
      <alignment horizontal="left" vertical="center"/>
      <protection/>
    </xf>
    <xf numFmtId="0" fontId="0" fillId="0" borderId="86" xfId="0" applyFont="1" applyFill="1" applyBorder="1" applyAlignment="1" applyProtection="1">
      <alignment horizontal="left" vertical="center"/>
      <protection/>
    </xf>
    <xf numFmtId="0" fontId="9" fillId="0" borderId="61" xfId="0" applyFont="1" applyBorder="1" applyAlignment="1" applyProtection="1">
      <alignment horizontal="left"/>
      <protection/>
    </xf>
    <xf numFmtId="0" fontId="9" fillId="0" borderId="62" xfId="0" applyFont="1" applyBorder="1" applyAlignment="1" applyProtection="1">
      <alignment horizontal="left"/>
      <protection/>
    </xf>
    <xf numFmtId="0" fontId="9" fillId="0" borderId="87" xfId="0" applyFont="1" applyBorder="1" applyAlignment="1" applyProtection="1">
      <alignment horizontal="left"/>
      <protection/>
    </xf>
    <xf numFmtId="0" fontId="0" fillId="0" borderId="88" xfId="0" applyFont="1" applyFill="1" applyBorder="1" applyAlignment="1" applyProtection="1">
      <alignment horizontal="left" vertical="center"/>
      <protection/>
    </xf>
    <xf numFmtId="0" fontId="0" fillId="0" borderId="89" xfId="0" applyFont="1" applyFill="1" applyBorder="1" applyAlignment="1" applyProtection="1">
      <alignment horizontal="left" vertical="center"/>
      <protection/>
    </xf>
    <xf numFmtId="0" fontId="0" fillId="0" borderId="90" xfId="0" applyFont="1" applyFill="1" applyBorder="1" applyAlignment="1" applyProtection="1">
      <alignment horizontal="left" vertical="center"/>
      <protection/>
    </xf>
    <xf numFmtId="0" fontId="1" fillId="0" borderId="0" xfId="0" applyFont="1" applyAlignment="1" applyProtection="1">
      <alignment horizontal="left"/>
      <protection/>
    </xf>
    <xf numFmtId="0" fontId="0" fillId="0" borderId="91" xfId="0" applyFont="1" applyBorder="1" applyAlignment="1" applyProtection="1">
      <alignment horizontal="center" vertical="center" wrapText="1"/>
      <protection/>
    </xf>
    <xf numFmtId="0" fontId="0" fillId="0" borderId="92" xfId="0" applyFont="1" applyBorder="1" applyAlignment="1" applyProtection="1">
      <alignment horizontal="center" vertical="center" wrapText="1"/>
      <protection/>
    </xf>
    <xf numFmtId="0" fontId="0" fillId="0" borderId="93" xfId="0" applyFont="1" applyBorder="1" applyAlignment="1" applyProtection="1">
      <alignment horizontal="center" vertical="center" wrapText="1"/>
      <protection/>
    </xf>
    <xf numFmtId="0" fontId="0" fillId="0" borderId="71" xfId="0" applyFill="1" applyBorder="1" applyAlignment="1" applyProtection="1">
      <alignment/>
      <protection/>
    </xf>
    <xf numFmtId="0" fontId="0" fillId="0" borderId="36" xfId="0" applyFill="1" applyBorder="1" applyAlignment="1" applyProtection="1">
      <alignment/>
      <protection/>
    </xf>
    <xf numFmtId="0" fontId="0" fillId="0" borderId="94" xfId="0" applyFill="1" applyBorder="1" applyAlignment="1" applyProtection="1">
      <alignment/>
      <protection/>
    </xf>
    <xf numFmtId="0" fontId="0" fillId="0" borderId="78" xfId="0" applyFont="1" applyFill="1" applyBorder="1" applyAlignment="1" applyProtection="1">
      <alignment/>
      <protection/>
    </xf>
    <xf numFmtId="0" fontId="0" fillId="0" borderId="79" xfId="0" applyFill="1" applyBorder="1" applyAlignment="1" applyProtection="1">
      <alignment/>
      <protection/>
    </xf>
    <xf numFmtId="0" fontId="0" fillId="0" borderId="95" xfId="0" applyFill="1" applyBorder="1" applyAlignment="1" applyProtection="1">
      <alignment/>
      <protection/>
    </xf>
    <xf numFmtId="0" fontId="0" fillId="0" borderId="0" xfId="0" applyFont="1" applyAlignment="1" applyProtection="1">
      <alignment horizontal="left"/>
      <protection/>
    </xf>
    <xf numFmtId="0" fontId="9" fillId="0" borderId="0" xfId="0" applyFont="1" applyAlignment="1" applyProtection="1">
      <alignment wrapText="1"/>
      <protection/>
    </xf>
    <xf numFmtId="4" fontId="1" fillId="0" borderId="22" xfId="0" applyNumberFormat="1" applyFont="1" applyBorder="1" applyAlignment="1" applyProtection="1">
      <alignment horizontal="center" vertical="center" wrapText="1"/>
      <protection/>
    </xf>
    <xf numFmtId="4" fontId="1" fillId="0" borderId="33" xfId="0" applyNumberFormat="1" applyFont="1" applyBorder="1" applyAlignment="1" applyProtection="1">
      <alignment horizontal="center" vertical="center" wrapText="1"/>
      <protection/>
    </xf>
    <xf numFmtId="4" fontId="1" fillId="0" borderId="38" xfId="0" applyNumberFormat="1" applyFont="1" applyBorder="1" applyAlignment="1" applyProtection="1">
      <alignment horizontal="center" vertical="center" wrapText="1"/>
      <protection/>
    </xf>
    <xf numFmtId="0" fontId="1" fillId="0" borderId="22" xfId="0" applyFont="1" applyBorder="1" applyAlignment="1" applyProtection="1">
      <alignment horizontal="center" vertical="center" wrapText="1"/>
      <protection/>
    </xf>
    <xf numFmtId="0" fontId="1" fillId="0" borderId="33" xfId="0" applyFont="1" applyBorder="1" applyAlignment="1" applyProtection="1">
      <alignment horizontal="center" vertical="center" wrapText="1"/>
      <protection/>
    </xf>
    <xf numFmtId="0" fontId="1" fillId="0" borderId="38" xfId="0" applyFont="1" applyBorder="1" applyAlignment="1" applyProtection="1">
      <alignment horizontal="center" vertical="center" wrapText="1"/>
      <protection/>
    </xf>
    <xf numFmtId="4" fontId="1" fillId="0" borderId="96" xfId="0" applyNumberFormat="1" applyFont="1" applyBorder="1" applyAlignment="1" applyProtection="1">
      <alignment horizontal="center" vertical="center" wrapText="1"/>
      <protection/>
    </xf>
    <xf numFmtId="0" fontId="67" fillId="0" borderId="82" xfId="0" applyFont="1" applyBorder="1" applyAlignment="1" applyProtection="1">
      <alignment horizontal="center"/>
      <protection/>
    </xf>
    <xf numFmtId="0" fontId="9" fillId="0" borderId="0" xfId="0" applyFont="1" applyAlignment="1" applyProtection="1">
      <alignment horizontal="left"/>
      <protection/>
    </xf>
    <xf numFmtId="0" fontId="1" fillId="0" borderId="97" xfId="0" applyFont="1" applyBorder="1" applyAlignment="1" applyProtection="1">
      <alignment horizontal="center" vertical="center" wrapText="1"/>
      <protection/>
    </xf>
    <xf numFmtId="0" fontId="1" fillId="0" borderId="98" xfId="0" applyFont="1" applyBorder="1" applyAlignment="1" applyProtection="1">
      <alignment horizontal="center" vertical="center" wrapText="1"/>
      <protection/>
    </xf>
    <xf numFmtId="0" fontId="1" fillId="0" borderId="99" xfId="0" applyFont="1" applyBorder="1" applyAlignment="1" applyProtection="1">
      <alignment horizontal="center" vertical="center" wrapText="1"/>
      <protection/>
    </xf>
    <xf numFmtId="0" fontId="1" fillId="0" borderId="100" xfId="0" applyFont="1" applyBorder="1" applyAlignment="1" applyProtection="1">
      <alignment horizontal="center" vertical="center" wrapText="1"/>
      <protection/>
    </xf>
    <xf numFmtId="0" fontId="1" fillId="0" borderId="101" xfId="0" applyFont="1" applyBorder="1" applyAlignment="1" applyProtection="1">
      <alignment horizontal="center" vertical="center" wrapText="1"/>
      <protection/>
    </xf>
    <xf numFmtId="0" fontId="1" fillId="0" borderId="102" xfId="0" applyFont="1" applyBorder="1" applyAlignment="1" applyProtection="1">
      <alignment horizontal="center" vertical="center" wrapText="1"/>
      <protection/>
    </xf>
    <xf numFmtId="4" fontId="1" fillId="0" borderId="100" xfId="0" applyNumberFormat="1" applyFont="1" applyBorder="1" applyAlignment="1" applyProtection="1">
      <alignment horizontal="center" vertical="center" wrapText="1"/>
      <protection/>
    </xf>
    <xf numFmtId="4" fontId="1" fillId="0" borderId="101" xfId="0" applyNumberFormat="1" applyFont="1" applyBorder="1" applyAlignment="1" applyProtection="1">
      <alignment horizontal="center" vertical="center" wrapText="1"/>
      <protection/>
    </xf>
    <xf numFmtId="4" fontId="1" fillId="0" borderId="102" xfId="0" applyNumberFormat="1" applyFont="1" applyBorder="1" applyAlignment="1" applyProtection="1">
      <alignment horizontal="center" vertical="center" wrapText="1"/>
      <protection/>
    </xf>
    <xf numFmtId="4" fontId="1" fillId="0" borderId="103" xfId="0" applyNumberFormat="1" applyFont="1" applyBorder="1" applyAlignment="1" applyProtection="1">
      <alignment horizontal="center" vertical="center" wrapText="1"/>
      <protection/>
    </xf>
    <xf numFmtId="4" fontId="1" fillId="0" borderId="104" xfId="0" applyNumberFormat="1" applyFont="1" applyBorder="1" applyAlignment="1" applyProtection="1">
      <alignment horizontal="center" vertical="center" wrapText="1"/>
      <protection/>
    </xf>
    <xf numFmtId="4" fontId="1" fillId="0" borderId="105" xfId="0" applyNumberFormat="1" applyFont="1" applyBorder="1" applyAlignment="1" applyProtection="1">
      <alignment horizontal="center" vertical="center" wrapText="1"/>
      <protection/>
    </xf>
    <xf numFmtId="0" fontId="64" fillId="0" borderId="106" xfId="0" applyFont="1" applyBorder="1" applyAlignment="1" applyProtection="1">
      <alignment horizontal="center" vertical="center"/>
      <protection/>
    </xf>
    <xf numFmtId="0" fontId="0" fillId="0" borderId="83" xfId="0" applyBorder="1" applyAlignment="1" applyProtection="1">
      <alignment horizontal="left"/>
      <protection/>
    </xf>
    <xf numFmtId="0" fontId="1" fillId="0" borderId="84" xfId="0" applyFont="1" applyFill="1" applyBorder="1" applyAlignment="1" applyProtection="1">
      <alignment horizontal="left"/>
      <protection/>
    </xf>
    <xf numFmtId="0" fontId="1" fillId="0" borderId="85" xfId="0" applyFont="1" applyFill="1" applyBorder="1" applyAlignment="1" applyProtection="1">
      <alignment horizontal="left"/>
      <protection/>
    </xf>
    <xf numFmtId="0" fontId="1" fillId="0" borderId="86" xfId="0" applyFont="1" applyFill="1" applyBorder="1" applyAlignment="1" applyProtection="1">
      <alignment horizontal="left"/>
      <protection/>
    </xf>
    <xf numFmtId="0" fontId="0" fillId="0" borderId="60" xfId="0" applyFont="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72" xfId="0" applyBorder="1" applyAlignment="1" applyProtection="1">
      <alignment horizontal="center" vertical="center"/>
      <protection/>
    </xf>
    <xf numFmtId="0" fontId="1" fillId="0" borderId="107" xfId="0" applyFont="1" applyFill="1" applyBorder="1" applyAlignment="1" applyProtection="1">
      <alignment horizontal="left" vertical="center"/>
      <protection/>
    </xf>
    <xf numFmtId="0" fontId="1" fillId="0" borderId="28" xfId="0" applyFont="1" applyFill="1" applyBorder="1" applyAlignment="1" applyProtection="1">
      <alignment horizontal="left" vertical="center"/>
      <protection/>
    </xf>
    <xf numFmtId="0" fontId="1" fillId="0" borderId="108" xfId="0" applyFont="1" applyFill="1" applyBorder="1" applyAlignment="1" applyProtection="1">
      <alignment horizontal="left" vertical="center"/>
      <protection/>
    </xf>
    <xf numFmtId="0" fontId="0" fillId="0" borderId="91" xfId="0" applyFont="1" applyBorder="1" applyAlignment="1" applyProtection="1">
      <alignment horizontal="center" vertical="center"/>
      <protection/>
    </xf>
    <xf numFmtId="0" fontId="0" fillId="0" borderId="92" xfId="0" applyBorder="1" applyAlignment="1" applyProtection="1">
      <alignment horizontal="center" vertical="center"/>
      <protection/>
    </xf>
    <xf numFmtId="0" fontId="0" fillId="0" borderId="93" xfId="0" applyBorder="1" applyAlignment="1" applyProtection="1">
      <alignment horizontal="center" vertical="center"/>
      <protection/>
    </xf>
    <xf numFmtId="0" fontId="0" fillId="0" borderId="109" xfId="0" applyBorder="1" applyAlignment="1" applyProtection="1">
      <alignment horizontal="left"/>
      <protection/>
    </xf>
    <xf numFmtId="0" fontId="0" fillId="0" borderId="110" xfId="0" applyBorder="1" applyAlignment="1" applyProtection="1">
      <alignment horizontal="left"/>
      <protection/>
    </xf>
    <xf numFmtId="0" fontId="0" fillId="0" borderId="111" xfId="0" applyBorder="1" applyAlignment="1" applyProtection="1">
      <alignment horizontal="left"/>
      <protection/>
    </xf>
    <xf numFmtId="0" fontId="3" fillId="0" borderId="0" xfId="0" applyFont="1" applyAlignment="1" applyProtection="1">
      <alignment/>
      <protection/>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F13"/>
  <sheetViews>
    <sheetView zoomScalePageLayoutView="0" workbookViewId="0" topLeftCell="A1">
      <selection activeCell="A1" sqref="A1:IV16384"/>
    </sheetView>
  </sheetViews>
  <sheetFormatPr defaultColWidth="9.140625" defaultRowHeight="12.75"/>
  <cols>
    <col min="1" max="1" width="2.421875" style="13" customWidth="1"/>
    <col min="2" max="2" width="56.57421875" style="13" customWidth="1"/>
    <col min="3" max="3" width="26.00390625" style="13" customWidth="1"/>
    <col min="4" max="5" width="9.140625" style="13" customWidth="1"/>
    <col min="6" max="6" width="12.7109375" style="13" bestFit="1" customWidth="1"/>
    <col min="7" max="16384" width="9.140625" style="13" customWidth="1"/>
  </cols>
  <sheetData>
    <row r="2" spans="2:3" ht="15.75">
      <c r="B2" s="25" t="s">
        <v>116</v>
      </c>
      <c r="C2" s="12" t="s">
        <v>117</v>
      </c>
    </row>
    <row r="3" ht="12.75">
      <c r="B3" s="17"/>
    </row>
    <row r="4" ht="12.75">
      <c r="B4" s="13" t="s">
        <v>224</v>
      </c>
    </row>
    <row r="5" ht="13.5" thickBot="1"/>
    <row r="6" spans="2:6" ht="15.75" thickTop="1">
      <c r="B6" s="116" t="s">
        <v>73</v>
      </c>
      <c r="C6" s="117">
        <f>+'1.údržba'!G14</f>
        <v>0</v>
      </c>
      <c r="F6" s="118"/>
    </row>
    <row r="7" spans="2:3" ht="15">
      <c r="B7" s="119" t="s">
        <v>74</v>
      </c>
      <c r="C7" s="120">
        <f>+'2.DA'!E12</f>
        <v>0</v>
      </c>
    </row>
    <row r="8" spans="2:3" ht="15">
      <c r="B8" s="119" t="s">
        <v>75</v>
      </c>
      <c r="C8" s="120">
        <f>+'3.pohotovost'!F29</f>
        <v>0</v>
      </c>
    </row>
    <row r="9" spans="2:3" ht="15">
      <c r="B9" s="119" t="s">
        <v>76</v>
      </c>
      <c r="C9" s="120">
        <f>+'4.technické zhodnocení'!G12</f>
        <v>0</v>
      </c>
    </row>
    <row r="10" spans="2:3" ht="15">
      <c r="B10" s="119" t="s">
        <v>137</v>
      </c>
      <c r="C10" s="120">
        <f>+'5a) ceník rev. vč. mod.tab.'!F125</f>
        <v>0</v>
      </c>
    </row>
    <row r="11" spans="2:3" ht="15">
      <c r="B11" s="119" t="s">
        <v>138</v>
      </c>
      <c r="C11" s="120">
        <f>+'5b) ceník_rev_hrom_vč_mod_tab'!F21</f>
        <v>0</v>
      </c>
    </row>
    <row r="12" spans="2:3" ht="15.75" thickBot="1">
      <c r="B12" s="121" t="s">
        <v>139</v>
      </c>
      <c r="C12" s="122">
        <f>+'6.projekce'!I26</f>
        <v>0</v>
      </c>
    </row>
    <row r="13" spans="2:3" ht="19.5" thickBot="1" thickTop="1">
      <c r="B13" s="123" t="s">
        <v>225</v>
      </c>
      <c r="C13" s="124">
        <f>SUM(C6:C12)</f>
        <v>0</v>
      </c>
    </row>
    <row r="14" ht="13.5" thickTop="1"/>
  </sheetData>
  <sheetProtection password="CC06" sheet="1"/>
  <printOptions/>
  <pageMargins left="0.787401575" right="0.787401575" top="0.984251969" bottom="0.984251969" header="0.4921259845" footer="0.492125984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B1:AG46"/>
  <sheetViews>
    <sheetView zoomScalePageLayoutView="0" workbookViewId="0" topLeftCell="A1">
      <selection activeCell="G9" sqref="G9"/>
    </sheetView>
  </sheetViews>
  <sheetFormatPr defaultColWidth="9.140625" defaultRowHeight="12.75"/>
  <cols>
    <col min="1" max="1" width="2.8515625" style="13" customWidth="1"/>
    <col min="2" max="2" width="9.140625" style="13" customWidth="1"/>
    <col min="3" max="3" width="11.140625" style="13" customWidth="1"/>
    <col min="4" max="4" width="14.421875" style="13" customWidth="1"/>
    <col min="5" max="5" width="18.28125" style="13" customWidth="1"/>
    <col min="6" max="6" width="22.57421875" style="13" customWidth="1"/>
    <col min="7" max="7" width="24.7109375" style="13" customWidth="1"/>
    <col min="8" max="8" width="13.57421875" style="13" customWidth="1"/>
    <col min="9" max="9" width="15.7109375" style="13" customWidth="1"/>
    <col min="10" max="10" width="31.140625" style="13" customWidth="1"/>
    <col min="11" max="11" width="12.00390625" style="13" customWidth="1"/>
    <col min="12" max="12" width="13.7109375" style="13" customWidth="1"/>
    <col min="13" max="16384" width="9.140625" style="13" customWidth="1"/>
  </cols>
  <sheetData>
    <row r="1" ht="12.75">
      <c r="B1" s="12"/>
    </row>
    <row r="2" spans="2:8" ht="15.75">
      <c r="B2" s="14" t="s">
        <v>200</v>
      </c>
      <c r="C2" s="14"/>
      <c r="D2" s="14"/>
      <c r="E2" s="14"/>
      <c r="F2" s="14"/>
      <c r="G2" s="14"/>
      <c r="H2" s="14"/>
    </row>
    <row r="3" ht="12.75">
      <c r="B3" s="17" t="s">
        <v>201</v>
      </c>
    </row>
    <row r="5" ht="12.75">
      <c r="K5" s="113"/>
    </row>
    <row r="6" spans="2:11" ht="15">
      <c r="B6" s="15" t="s">
        <v>143</v>
      </c>
      <c r="C6" s="169" t="s">
        <v>81</v>
      </c>
      <c r="D6" s="169"/>
      <c r="E6" s="169"/>
      <c r="F6" s="169"/>
      <c r="K6" s="113"/>
    </row>
    <row r="7" spans="2:11" ht="12.75">
      <c r="B7" s="17" t="s">
        <v>114</v>
      </c>
      <c r="K7" s="113"/>
    </row>
    <row r="8" ht="13.5" thickBot="1">
      <c r="K8" s="113"/>
    </row>
    <row r="9" spans="2:11" ht="71.25" customHeight="1" thickBot="1" thickTop="1">
      <c r="B9" s="173" t="s">
        <v>199</v>
      </c>
      <c r="C9" s="174"/>
      <c r="D9" s="175"/>
      <c r="E9" s="131" t="s">
        <v>175</v>
      </c>
      <c r="F9" s="154" t="s">
        <v>146</v>
      </c>
      <c r="G9" s="132" t="s">
        <v>176</v>
      </c>
      <c r="K9" s="113"/>
    </row>
    <row r="10" spans="2:11" ht="25.5" customHeight="1" thickTop="1">
      <c r="B10" s="176" t="s">
        <v>83</v>
      </c>
      <c r="C10" s="177"/>
      <c r="D10" s="178"/>
      <c r="E10" s="18">
        <v>14112</v>
      </c>
      <c r="F10" s="155"/>
      <c r="G10" s="19">
        <f>E10*F10</f>
        <v>0</v>
      </c>
      <c r="H10" s="147">
        <f>IF((TRUNC(F10,2)-F10)=0,0,1)</f>
        <v>0</v>
      </c>
      <c r="I10" s="113"/>
      <c r="K10" s="113"/>
    </row>
    <row r="11" spans="2:11" ht="18" customHeight="1">
      <c r="B11" s="170" t="s">
        <v>85</v>
      </c>
      <c r="C11" s="171"/>
      <c r="D11" s="172"/>
      <c r="E11" s="20">
        <v>40</v>
      </c>
      <c r="F11" s="155"/>
      <c r="G11" s="22">
        <f>E11*F11</f>
        <v>0</v>
      </c>
      <c r="H11" s="147">
        <f>IF((TRUNC(F11,2)-F11)=0,0,1)</f>
        <v>0</v>
      </c>
      <c r="I11" s="113"/>
      <c r="K11" s="113"/>
    </row>
    <row r="12" spans="2:11" ht="21" customHeight="1">
      <c r="B12" s="170" t="s">
        <v>115</v>
      </c>
      <c r="C12" s="171"/>
      <c r="D12" s="172"/>
      <c r="E12" s="21">
        <v>200</v>
      </c>
      <c r="F12" s="155"/>
      <c r="G12" s="22">
        <f>E12*F12</f>
        <v>0</v>
      </c>
      <c r="H12" s="147">
        <f>IF((TRUNC(F12,2)-F12)=0,0,1)</f>
        <v>0</v>
      </c>
      <c r="I12" s="113"/>
      <c r="K12" s="113"/>
    </row>
    <row r="13" spans="2:11" ht="21.75" customHeight="1" thickBot="1">
      <c r="B13" s="179" t="s">
        <v>167</v>
      </c>
      <c r="C13" s="180"/>
      <c r="D13" s="180"/>
      <c r="E13" s="180"/>
      <c r="F13" s="182"/>
      <c r="G13" s="23">
        <f>SUM(G10:G12)</f>
        <v>0</v>
      </c>
      <c r="H13" s="113"/>
      <c r="I13" s="113"/>
      <c r="K13" s="113"/>
    </row>
    <row r="14" spans="2:11" ht="22.5" customHeight="1" thickBot="1" thickTop="1">
      <c r="B14" s="179" t="s">
        <v>174</v>
      </c>
      <c r="C14" s="180"/>
      <c r="D14" s="180"/>
      <c r="E14" s="180"/>
      <c r="F14" s="181"/>
      <c r="G14" s="23">
        <f>G13*4</f>
        <v>0</v>
      </c>
      <c r="H14" s="152">
        <f>SUM(H10:H12)</f>
        <v>0</v>
      </c>
      <c r="I14" s="113"/>
      <c r="K14" s="113"/>
    </row>
    <row r="15" spans="2:11" ht="16.5" thickTop="1">
      <c r="B15" s="24" t="s">
        <v>82</v>
      </c>
      <c r="H15" s="113"/>
      <c r="I15" s="113"/>
      <c r="K15" s="113"/>
    </row>
    <row r="16" spans="2:11" ht="15.75">
      <c r="B16" s="183">
        <f>IF(H14=0,"","Bylo zadáno více než povolený počet 2 desetinných míst v  "&amp;H14&amp;" buňkách.")</f>
      </c>
      <c r="C16" s="183"/>
      <c r="D16" s="183"/>
      <c r="E16" s="183"/>
      <c r="F16" s="183"/>
      <c r="G16" s="183"/>
      <c r="H16" s="183"/>
      <c r="K16" s="113"/>
    </row>
    <row r="17" spans="2:11" ht="15.75">
      <c r="B17" s="167"/>
      <c r="C17" s="167"/>
      <c r="D17" s="167"/>
      <c r="E17" s="167"/>
      <c r="F17" s="167"/>
      <c r="G17" s="167"/>
      <c r="H17" s="167"/>
      <c r="K17" s="113"/>
    </row>
    <row r="18" spans="2:11" ht="7.5" customHeight="1">
      <c r="B18" s="168" t="s">
        <v>220</v>
      </c>
      <c r="C18" s="168"/>
      <c r="D18" s="168"/>
      <c r="E18" s="168"/>
      <c r="F18" s="168"/>
      <c r="G18" s="168"/>
      <c r="H18" s="168"/>
      <c r="K18" s="113"/>
    </row>
    <row r="19" spans="2:11" ht="9" customHeight="1">
      <c r="B19" s="168"/>
      <c r="C19" s="168"/>
      <c r="D19" s="168"/>
      <c r="E19" s="168"/>
      <c r="F19" s="168"/>
      <c r="G19" s="168"/>
      <c r="H19" s="168"/>
      <c r="K19" s="113"/>
    </row>
    <row r="20" spans="2:11" ht="6.75" customHeight="1">
      <c r="B20" s="168"/>
      <c r="C20" s="168"/>
      <c r="D20" s="168"/>
      <c r="E20" s="168"/>
      <c r="F20" s="168"/>
      <c r="G20" s="168"/>
      <c r="H20" s="168"/>
      <c r="K20" s="113"/>
    </row>
    <row r="21" spans="2:11" ht="6.75" customHeight="1">
      <c r="B21" s="166"/>
      <c r="C21" s="166"/>
      <c r="D21" s="166"/>
      <c r="E21" s="166"/>
      <c r="F21" s="166"/>
      <c r="G21" s="166"/>
      <c r="H21" s="166"/>
      <c r="K21" s="113"/>
    </row>
    <row r="22" spans="2:11" ht="23.25" customHeight="1">
      <c r="B22" s="168" t="s">
        <v>221</v>
      </c>
      <c r="C22" s="168"/>
      <c r="D22" s="168"/>
      <c r="E22" s="168"/>
      <c r="F22" s="168"/>
      <c r="G22" s="168"/>
      <c r="H22" s="168"/>
      <c r="K22" s="113"/>
    </row>
    <row r="23" spans="2:8" ht="12.75">
      <c r="B23" s="168"/>
      <c r="C23" s="168"/>
      <c r="D23" s="168"/>
      <c r="E23" s="168"/>
      <c r="F23" s="168"/>
      <c r="G23" s="168"/>
      <c r="H23" s="168"/>
    </row>
    <row r="24" spans="2:10" ht="3" customHeight="1">
      <c r="B24" s="168" t="s">
        <v>177</v>
      </c>
      <c r="C24" s="168"/>
      <c r="D24" s="168"/>
      <c r="E24" s="168"/>
      <c r="F24" s="168"/>
      <c r="G24" s="168"/>
      <c r="H24" s="168"/>
      <c r="I24" s="112"/>
      <c r="J24" s="112"/>
    </row>
    <row r="26" ht="12.75">
      <c r="B26" s="27" t="s">
        <v>164</v>
      </c>
    </row>
    <row r="29" ht="15.75">
      <c r="C29" s="256"/>
    </row>
    <row r="46" spans="11:33" ht="69.75" customHeight="1">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row>
  </sheetData>
  <sheetProtection password="CC06" sheet="1"/>
  <mergeCells count="10">
    <mergeCell ref="B22:H24"/>
    <mergeCell ref="C6:F6"/>
    <mergeCell ref="B18:H20"/>
    <mergeCell ref="B12:D12"/>
    <mergeCell ref="B9:D9"/>
    <mergeCell ref="B10:D10"/>
    <mergeCell ref="B11:D11"/>
    <mergeCell ref="B14:F14"/>
    <mergeCell ref="B13:F13"/>
    <mergeCell ref="B16:H16"/>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1:H23"/>
  <sheetViews>
    <sheetView zoomScalePageLayoutView="0" workbookViewId="0" topLeftCell="A1">
      <selection activeCell="D7" sqref="D7"/>
    </sheetView>
  </sheetViews>
  <sheetFormatPr defaultColWidth="9.140625" defaultRowHeight="12.75"/>
  <cols>
    <col min="1" max="1" width="3.140625" style="13" customWidth="1"/>
    <col min="2" max="2" width="42.421875" style="13" customWidth="1"/>
    <col min="3" max="3" width="17.7109375" style="13" customWidth="1"/>
    <col min="4" max="4" width="20.8515625" style="13" customWidth="1"/>
    <col min="5" max="5" width="27.421875" style="13" customWidth="1"/>
    <col min="6" max="16384" width="9.140625" style="13" customWidth="1"/>
  </cols>
  <sheetData>
    <row r="1" ht="12.75">
      <c r="B1" s="12"/>
    </row>
    <row r="2" ht="15.75">
      <c r="B2" s="25" t="s">
        <v>131</v>
      </c>
    </row>
    <row r="3" ht="12.75">
      <c r="B3" s="13" t="s">
        <v>151</v>
      </c>
    </row>
    <row r="5" spans="3:5" ht="13.5" thickBot="1">
      <c r="C5" s="27"/>
      <c r="D5" s="27"/>
      <c r="E5" s="27"/>
    </row>
    <row r="6" spans="2:5" ht="13.5" thickBot="1">
      <c r="B6" s="28" t="s">
        <v>118</v>
      </c>
      <c r="C6" s="27"/>
      <c r="D6" s="27"/>
      <c r="E6" s="27"/>
    </row>
    <row r="7" spans="2:6" ht="38.25">
      <c r="B7" s="141" t="s">
        <v>219</v>
      </c>
      <c r="C7" s="142" t="s">
        <v>148</v>
      </c>
      <c r="D7" s="142" t="s">
        <v>150</v>
      </c>
      <c r="E7" s="143" t="s">
        <v>149</v>
      </c>
      <c r="F7" s="17"/>
    </row>
    <row r="8" spans="2:7" ht="42" customHeight="1" thickBot="1">
      <c r="B8" s="140" t="s">
        <v>198</v>
      </c>
      <c r="C8" s="128">
        <v>8</v>
      </c>
      <c r="D8" s="1"/>
      <c r="E8" s="129">
        <f>D8*C8</f>
        <v>0</v>
      </c>
      <c r="F8" s="147">
        <f>IF((TRUNC(D8,2)-D8)=0,0,1)</f>
        <v>0</v>
      </c>
      <c r="G8" s="113"/>
    </row>
    <row r="9" spans="2:7" ht="38.25">
      <c r="B9" s="144" t="s">
        <v>213</v>
      </c>
      <c r="C9" s="142" t="s">
        <v>214</v>
      </c>
      <c r="D9" s="142" t="s">
        <v>215</v>
      </c>
      <c r="E9" s="143" t="s">
        <v>216</v>
      </c>
      <c r="F9" s="113"/>
      <c r="G9" s="113"/>
    </row>
    <row r="10" spans="2:7" ht="46.5" customHeight="1" thickBot="1">
      <c r="B10" s="127" t="s">
        <v>217</v>
      </c>
      <c r="C10" s="128">
        <v>50</v>
      </c>
      <c r="D10" s="1"/>
      <c r="E10" s="129">
        <f>D10*C10</f>
        <v>0</v>
      </c>
      <c r="F10" s="147">
        <f>IF((TRUNC(D10,2)-D10)=0,0,1)</f>
        <v>0</v>
      </c>
      <c r="G10" s="113"/>
    </row>
    <row r="11" spans="2:7" ht="13.5" thickBot="1">
      <c r="B11" s="187"/>
      <c r="C11" s="187"/>
      <c r="D11" s="187"/>
      <c r="E11" s="187"/>
      <c r="F11" s="113"/>
      <c r="G11" s="113"/>
    </row>
    <row r="12" spans="2:7" ht="16.5" thickBot="1">
      <c r="B12" s="145" t="s">
        <v>222</v>
      </c>
      <c r="C12" s="146"/>
      <c r="D12" s="146"/>
      <c r="E12" s="129">
        <f>E8+E10</f>
        <v>0</v>
      </c>
      <c r="F12" s="147">
        <f>SUM(F8,F10)</f>
        <v>0</v>
      </c>
      <c r="G12" s="113"/>
    </row>
    <row r="13" spans="2:5" ht="12.75">
      <c r="B13" s="126"/>
      <c r="C13" s="126"/>
      <c r="D13" s="126"/>
      <c r="E13" s="126"/>
    </row>
    <row r="14" spans="2:8" ht="15.75">
      <c r="B14" s="183">
        <f>IF(F12=0,"","Bylo zadáno více než povolený počet 2 desetinných míst v  "&amp;F12&amp;" buňkách.")</f>
      </c>
      <c r="C14" s="183"/>
      <c r="D14" s="183"/>
      <c r="E14" s="183"/>
      <c r="F14" s="183"/>
      <c r="G14" s="183"/>
      <c r="H14" s="183"/>
    </row>
    <row r="15" spans="2:8" ht="15.75">
      <c r="B15" s="167"/>
      <c r="C15" s="167"/>
      <c r="D15" s="167"/>
      <c r="E15" s="167"/>
      <c r="F15" s="167"/>
      <c r="G15" s="167"/>
      <c r="H15" s="167"/>
    </row>
    <row r="16" spans="2:6" ht="12.75">
      <c r="B16" s="27" t="s">
        <v>147</v>
      </c>
      <c r="C16" s="126"/>
      <c r="D16" s="126"/>
      <c r="E16" s="126"/>
      <c r="F16" s="27"/>
    </row>
    <row r="17" spans="2:5" ht="14.25" customHeight="1">
      <c r="B17" s="184" t="s">
        <v>218</v>
      </c>
      <c r="C17" s="184"/>
      <c r="D17" s="184"/>
      <c r="E17" s="184"/>
    </row>
    <row r="18" spans="2:5" ht="11.25" customHeight="1">
      <c r="B18" s="184"/>
      <c r="C18" s="184"/>
      <c r="D18" s="184"/>
      <c r="E18" s="184"/>
    </row>
    <row r="19" spans="2:5" ht="12.75">
      <c r="B19" s="184"/>
      <c r="C19" s="184"/>
      <c r="D19" s="184"/>
      <c r="E19" s="184"/>
    </row>
    <row r="20" spans="2:5" ht="12.75">
      <c r="B20" s="184"/>
      <c r="C20" s="184"/>
      <c r="D20" s="184"/>
      <c r="E20" s="184"/>
    </row>
    <row r="21" spans="2:5" ht="12.75">
      <c r="B21" s="184"/>
      <c r="C21" s="184"/>
      <c r="D21" s="184"/>
      <c r="E21" s="184"/>
    </row>
    <row r="22" spans="2:5" ht="12" customHeight="1">
      <c r="B22" s="184"/>
      <c r="C22" s="184"/>
      <c r="D22" s="184"/>
      <c r="E22" s="184"/>
    </row>
    <row r="23" spans="2:5" ht="56.25" customHeight="1">
      <c r="B23" s="185" t="s">
        <v>211</v>
      </c>
      <c r="C23" s="186"/>
      <c r="D23" s="186"/>
      <c r="E23" s="186"/>
    </row>
  </sheetData>
  <sheetProtection password="CC06" sheet="1"/>
  <mergeCells count="4">
    <mergeCell ref="B17:E22"/>
    <mergeCell ref="B23:E23"/>
    <mergeCell ref="B11:E11"/>
    <mergeCell ref="B14:H14"/>
  </mergeCells>
  <printOptions/>
  <pageMargins left="0.787401575" right="0.787401575" top="0.984251969" bottom="0.984251969" header="0.4921259845" footer="0.492125984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B1:I34"/>
  <sheetViews>
    <sheetView zoomScalePageLayoutView="0" workbookViewId="0" topLeftCell="A7">
      <selection activeCell="B10" sqref="B10"/>
    </sheetView>
  </sheetViews>
  <sheetFormatPr defaultColWidth="9.140625" defaultRowHeight="12.75"/>
  <cols>
    <col min="1" max="1" width="3.00390625" style="13" customWidth="1"/>
    <col min="2" max="2" width="35.421875" style="13" customWidth="1"/>
    <col min="3" max="3" width="13.7109375" style="13" customWidth="1"/>
    <col min="4" max="4" width="13.00390625" style="13" customWidth="1"/>
    <col min="5" max="5" width="21.57421875" style="13" customWidth="1"/>
    <col min="6" max="6" width="18.8515625" style="13" customWidth="1"/>
    <col min="7" max="16384" width="9.140625" style="13" customWidth="1"/>
  </cols>
  <sheetData>
    <row r="1" spans="2:6" ht="12.75">
      <c r="B1" s="12"/>
      <c r="C1" s="12"/>
      <c r="F1" s="27"/>
    </row>
    <row r="2" spans="2:6" ht="15.75">
      <c r="B2" s="25" t="s">
        <v>153</v>
      </c>
      <c r="C2" s="17"/>
      <c r="F2" s="27"/>
    </row>
    <row r="3" spans="2:6" ht="12.75">
      <c r="B3" s="13" t="s">
        <v>152</v>
      </c>
      <c r="C3" s="17"/>
      <c r="F3" s="27"/>
    </row>
    <row r="4" ht="12.75">
      <c r="F4" s="27"/>
    </row>
    <row r="5" ht="12.75">
      <c r="F5" s="27"/>
    </row>
    <row r="6" spans="2:6" ht="12.75" customHeight="1">
      <c r="B6" s="12" t="s">
        <v>132</v>
      </c>
      <c r="F6" s="27"/>
    </row>
    <row r="7" spans="2:8" ht="13.5" thickBot="1">
      <c r="B7" s="17"/>
      <c r="F7" s="27"/>
      <c r="G7" s="113"/>
      <c r="H7" s="113"/>
    </row>
    <row r="8" spans="2:9" ht="51.75" thickBot="1">
      <c r="B8" s="29" t="s">
        <v>203</v>
      </c>
      <c r="C8" s="30" t="s">
        <v>154</v>
      </c>
      <c r="D8" s="30" t="s">
        <v>146</v>
      </c>
      <c r="E8" s="31" t="s">
        <v>155</v>
      </c>
      <c r="F8" s="17"/>
      <c r="G8" s="113"/>
      <c r="H8" s="113"/>
      <c r="I8" s="17"/>
    </row>
    <row r="9" spans="2:9" ht="22.5" customHeight="1" thickTop="1">
      <c r="B9" s="162" t="s">
        <v>204</v>
      </c>
      <c r="C9" s="156">
        <v>30</v>
      </c>
      <c r="D9" s="157"/>
      <c r="E9" s="158">
        <f>C9*D9</f>
        <v>0</v>
      </c>
      <c r="F9" s="113">
        <f>IF((TRUNC(D9,2)-D9)=0,0,1)</f>
        <v>0</v>
      </c>
      <c r="G9" s="113"/>
      <c r="H9" s="113"/>
      <c r="I9" s="17"/>
    </row>
    <row r="10" spans="2:9" ht="22.5" customHeight="1" thickBot="1">
      <c r="B10" s="163" t="s">
        <v>205</v>
      </c>
      <c r="C10" s="128">
        <v>20</v>
      </c>
      <c r="D10" s="1"/>
      <c r="E10" s="164">
        <f>C10*D10</f>
        <v>0</v>
      </c>
      <c r="F10" s="113">
        <f>IF((TRUNC(D10,2)-D10)=0,0,1)</f>
        <v>0</v>
      </c>
      <c r="G10" s="113"/>
      <c r="H10" s="113"/>
      <c r="I10" s="17"/>
    </row>
    <row r="11" spans="2:9" ht="17.25" customHeight="1">
      <c r="B11" s="203" t="s">
        <v>167</v>
      </c>
      <c r="C11" s="204"/>
      <c r="D11" s="205"/>
      <c r="E11" s="159">
        <f>SUM(E9:E10)</f>
        <v>0</v>
      </c>
      <c r="F11" s="17"/>
      <c r="G11" s="113"/>
      <c r="H11" s="113"/>
      <c r="I11" s="17"/>
    </row>
    <row r="12" spans="2:9" ht="16.5" thickBot="1">
      <c r="B12" s="197" t="s">
        <v>174</v>
      </c>
      <c r="C12" s="198"/>
      <c r="D12" s="199"/>
      <c r="E12" s="160">
        <f>E11*4</f>
        <v>0</v>
      </c>
      <c r="F12" s="17"/>
      <c r="G12" s="113"/>
      <c r="H12" s="113"/>
      <c r="I12" s="17"/>
    </row>
    <row r="13" spans="2:9" ht="15.75">
      <c r="B13" s="33"/>
      <c r="C13" s="33"/>
      <c r="D13" s="33"/>
      <c r="E13" s="33"/>
      <c r="F13" s="34"/>
      <c r="G13" s="113"/>
      <c r="H13" s="113"/>
      <c r="I13" s="17"/>
    </row>
    <row r="14" spans="2:9" ht="16.5" thickBot="1">
      <c r="B14" s="12" t="s">
        <v>133</v>
      </c>
      <c r="C14" s="35"/>
      <c r="D14" s="36"/>
      <c r="E14" s="37"/>
      <c r="F14" s="153"/>
      <c r="G14" s="113"/>
      <c r="H14" s="113"/>
      <c r="I14" s="17"/>
    </row>
    <row r="15" spans="2:8" ht="57.75" customHeight="1" thickBot="1">
      <c r="B15" s="190" t="s">
        <v>157</v>
      </c>
      <c r="C15" s="191"/>
      <c r="D15" s="30" t="s">
        <v>156</v>
      </c>
      <c r="E15" s="130" t="s">
        <v>159</v>
      </c>
      <c r="F15" s="31" t="s">
        <v>160</v>
      </c>
      <c r="G15" s="113"/>
      <c r="H15" s="113"/>
    </row>
    <row r="16" spans="2:8" ht="27.75" customHeight="1" thickTop="1">
      <c r="B16" s="192" t="s">
        <v>158</v>
      </c>
      <c r="C16" s="193"/>
      <c r="D16" s="156">
        <v>12</v>
      </c>
      <c r="E16" s="157"/>
      <c r="F16" s="158">
        <f>D16*E16</f>
        <v>0</v>
      </c>
      <c r="G16" s="147">
        <f>IF((TRUNC(E16,2)-E16)=0,0,1)</f>
        <v>0</v>
      </c>
      <c r="H16" s="113"/>
    </row>
    <row r="17" spans="2:8" ht="19.5" customHeight="1">
      <c r="B17" s="194" t="s">
        <v>167</v>
      </c>
      <c r="C17" s="195"/>
      <c r="D17" s="195"/>
      <c r="E17" s="196"/>
      <c r="F17" s="159">
        <f>F16</f>
        <v>0</v>
      </c>
      <c r="G17" s="113"/>
      <c r="H17" s="113"/>
    </row>
    <row r="18" spans="2:8" ht="20.25" customHeight="1" thickBot="1">
      <c r="B18" s="197" t="s">
        <v>174</v>
      </c>
      <c r="C18" s="198"/>
      <c r="D18" s="198"/>
      <c r="E18" s="199"/>
      <c r="F18" s="160">
        <f>F17*4</f>
        <v>0</v>
      </c>
      <c r="G18" s="113"/>
      <c r="H18" s="113"/>
    </row>
    <row r="19" spans="2:8" ht="15.75">
      <c r="B19" s="33"/>
      <c r="C19" s="33"/>
      <c r="D19" s="33"/>
      <c r="E19" s="33"/>
      <c r="F19" s="34"/>
      <c r="G19" s="113"/>
      <c r="H19" s="113"/>
    </row>
    <row r="20" spans="2:8" ht="12.75">
      <c r="B20" s="12" t="s">
        <v>134</v>
      </c>
      <c r="G20" s="113"/>
      <c r="H20" s="113"/>
    </row>
    <row r="21" spans="2:8" ht="13.5" thickBot="1">
      <c r="B21" s="17"/>
      <c r="G21" s="113"/>
      <c r="H21" s="113"/>
    </row>
    <row r="22" spans="2:8" ht="51.75" thickBot="1">
      <c r="B22" s="190" t="s">
        <v>202</v>
      </c>
      <c r="C22" s="191"/>
      <c r="D22" s="30" t="s">
        <v>154</v>
      </c>
      <c r="E22" s="130" t="s">
        <v>161</v>
      </c>
      <c r="F22" s="31" t="s">
        <v>162</v>
      </c>
      <c r="G22" s="113"/>
      <c r="H22" s="113"/>
    </row>
    <row r="23" spans="2:8" ht="21" customHeight="1" thickTop="1">
      <c r="B23" s="192" t="s">
        <v>142</v>
      </c>
      <c r="C23" s="193"/>
      <c r="D23" s="156">
        <v>10</v>
      </c>
      <c r="E23" s="157"/>
      <c r="F23" s="158">
        <f>D23*E23</f>
        <v>0</v>
      </c>
      <c r="G23" s="147">
        <f>IF((TRUNC(E23,2)-E23)=0,0,1)</f>
        <v>0</v>
      </c>
      <c r="H23" s="113"/>
    </row>
    <row r="24" spans="2:8" ht="21" customHeight="1">
      <c r="B24" s="192" t="s">
        <v>127</v>
      </c>
      <c r="C24" s="193"/>
      <c r="D24" s="161">
        <v>5</v>
      </c>
      <c r="E24" s="155"/>
      <c r="F24" s="158">
        <f>D24*E24</f>
        <v>0</v>
      </c>
      <c r="G24" s="147">
        <f>IF((TRUNC(E24,2)-E24)=0,0,1)</f>
        <v>0</v>
      </c>
      <c r="H24" s="113"/>
    </row>
    <row r="25" spans="2:8" ht="12.75">
      <c r="B25" s="194" t="s">
        <v>167</v>
      </c>
      <c r="C25" s="195"/>
      <c r="D25" s="195"/>
      <c r="E25" s="196"/>
      <c r="F25" s="159">
        <f>SUM(F23:F24)</f>
        <v>0</v>
      </c>
      <c r="G25" s="113"/>
      <c r="H25" s="113"/>
    </row>
    <row r="26" spans="2:8" ht="16.5" thickBot="1">
      <c r="B26" s="197" t="s">
        <v>174</v>
      </c>
      <c r="C26" s="198"/>
      <c r="D26" s="198"/>
      <c r="E26" s="199"/>
      <c r="F26" s="160">
        <f>F25*4</f>
        <v>0</v>
      </c>
      <c r="G26" s="113"/>
      <c r="H26" s="113"/>
    </row>
    <row r="27" spans="2:8" ht="15.75">
      <c r="B27" s="38" t="s">
        <v>163</v>
      </c>
      <c r="C27" s="24"/>
      <c r="G27" s="113"/>
      <c r="H27" s="113"/>
    </row>
    <row r="28" spans="7:8" ht="13.5" thickBot="1">
      <c r="G28" s="113"/>
      <c r="H28" s="113"/>
    </row>
    <row r="29" spans="2:8" ht="16.5" thickBot="1">
      <c r="B29" s="200" t="s">
        <v>196</v>
      </c>
      <c r="C29" s="201"/>
      <c r="D29" s="201"/>
      <c r="E29" s="202"/>
      <c r="F29" s="39">
        <f>E12+F18+F26</f>
        <v>0</v>
      </c>
      <c r="G29" s="152">
        <f>SUM(F9,F10,G16,G23,G24)</f>
        <v>0</v>
      </c>
      <c r="H29" s="113"/>
    </row>
    <row r="30" spans="2:8" ht="12.75">
      <c r="B30" s="187"/>
      <c r="C30" s="187"/>
      <c r="D30" s="187"/>
      <c r="E30" s="187"/>
      <c r="F30" s="187"/>
      <c r="G30" s="17"/>
      <c r="H30" s="17"/>
    </row>
    <row r="31" spans="2:8" ht="15.75">
      <c r="B31" s="183">
        <f>IF(G29=0,"","Bylo zadáno více než povolený počet 2 desetinných míst v  "&amp;G29&amp;" buňkách.")</f>
      </c>
      <c r="C31" s="183"/>
      <c r="D31" s="183"/>
      <c r="E31" s="183"/>
      <c r="F31" s="183"/>
      <c r="G31" s="183"/>
      <c r="H31" s="183"/>
    </row>
    <row r="32" spans="2:6" ht="66" customHeight="1">
      <c r="B32" s="188" t="s">
        <v>212</v>
      </c>
      <c r="C32" s="189"/>
      <c r="D32" s="189"/>
      <c r="E32" s="189"/>
      <c r="F32" s="189"/>
    </row>
    <row r="34" ht="12.75">
      <c r="B34" s="27" t="s">
        <v>164</v>
      </c>
    </row>
  </sheetData>
  <sheetProtection password="CC06" sheet="1"/>
  <mergeCells count="15">
    <mergeCell ref="B11:D11"/>
    <mergeCell ref="B12:D12"/>
    <mergeCell ref="B25:E25"/>
    <mergeCell ref="B26:E26"/>
    <mergeCell ref="B24:C24"/>
    <mergeCell ref="B22:C22"/>
    <mergeCell ref="B23:C23"/>
    <mergeCell ref="B32:F32"/>
    <mergeCell ref="B15:C15"/>
    <mergeCell ref="B16:C16"/>
    <mergeCell ref="B17:E17"/>
    <mergeCell ref="B18:E18"/>
    <mergeCell ref="B30:F30"/>
    <mergeCell ref="B29:E29"/>
    <mergeCell ref="B31:H31"/>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B1:K19"/>
  <sheetViews>
    <sheetView zoomScalePageLayoutView="0" workbookViewId="0" topLeftCell="A1">
      <selection activeCell="E8" sqref="E8:E10"/>
    </sheetView>
  </sheetViews>
  <sheetFormatPr defaultColWidth="9.140625" defaultRowHeight="12.75"/>
  <cols>
    <col min="1" max="1" width="2.8515625" style="13" customWidth="1"/>
    <col min="2" max="3" width="9.140625" style="13" customWidth="1"/>
    <col min="4" max="4" width="13.8515625" style="13" customWidth="1"/>
    <col min="5" max="5" width="19.7109375" style="13" customWidth="1"/>
    <col min="6" max="6" width="18.421875" style="13" customWidth="1"/>
    <col min="7" max="7" width="19.140625" style="13" customWidth="1"/>
    <col min="8" max="8" width="17.140625" style="13" customWidth="1"/>
    <col min="9" max="16384" width="9.140625" style="13" customWidth="1"/>
  </cols>
  <sheetData>
    <row r="1" ht="12.75">
      <c r="B1" s="12"/>
    </row>
    <row r="2" spans="2:9" ht="18" customHeight="1">
      <c r="B2" s="14" t="s">
        <v>165</v>
      </c>
      <c r="C2" s="14"/>
      <c r="D2" s="14"/>
      <c r="E2" s="14"/>
      <c r="F2" s="14"/>
      <c r="G2" s="14"/>
      <c r="H2" s="14"/>
      <c r="I2" s="14"/>
    </row>
    <row r="3" spans="2:9" ht="18" customHeight="1">
      <c r="B3" s="13" t="s">
        <v>166</v>
      </c>
      <c r="C3" s="14"/>
      <c r="D3" s="14"/>
      <c r="E3" s="14"/>
      <c r="F3" s="14"/>
      <c r="G3" s="14"/>
      <c r="H3" s="14"/>
      <c r="I3" s="14"/>
    </row>
    <row r="4" spans="7:11" ht="12.75">
      <c r="G4" s="40"/>
      <c r="H4" s="40"/>
      <c r="I4" s="40"/>
      <c r="J4" s="40"/>
      <c r="K4" s="40"/>
    </row>
    <row r="5" spans="2:8" ht="12.75">
      <c r="B5" s="206" t="s">
        <v>128</v>
      </c>
      <c r="C5" s="206"/>
      <c r="D5" s="206"/>
      <c r="E5" s="206"/>
      <c r="F5" s="206"/>
      <c r="G5" s="206"/>
      <c r="H5" s="206"/>
    </row>
    <row r="6" spans="2:6" ht="13.5" thickBot="1">
      <c r="B6" s="41"/>
      <c r="C6" s="42"/>
      <c r="D6" s="42"/>
      <c r="E6" s="42"/>
      <c r="F6" s="42"/>
    </row>
    <row r="7" spans="2:8" ht="51.75" thickBot="1">
      <c r="B7" s="207" t="s">
        <v>170</v>
      </c>
      <c r="C7" s="208"/>
      <c r="D7" s="209"/>
      <c r="E7" s="30" t="s">
        <v>169</v>
      </c>
      <c r="F7" s="30" t="s">
        <v>154</v>
      </c>
      <c r="G7" s="31" t="s">
        <v>155</v>
      </c>
      <c r="H7" s="17"/>
    </row>
    <row r="8" spans="2:8" ht="15.75" thickTop="1">
      <c r="B8" s="43" t="s">
        <v>171</v>
      </c>
      <c r="C8" s="44"/>
      <c r="D8" s="44"/>
      <c r="E8" s="8"/>
      <c r="F8" s="135">
        <v>500</v>
      </c>
      <c r="G8" s="45">
        <f>E8*F8</f>
        <v>0</v>
      </c>
      <c r="H8" s="125">
        <f>IF((TRUNC(E8,2)-E8)=0,0,1)</f>
        <v>0</v>
      </c>
    </row>
    <row r="9" spans="2:8" ht="15">
      <c r="B9" s="46" t="s">
        <v>172</v>
      </c>
      <c r="C9" s="47"/>
      <c r="D9" s="47"/>
      <c r="E9" s="9"/>
      <c r="F9" s="136">
        <v>250</v>
      </c>
      <c r="G9" s="48">
        <f>E9*F9</f>
        <v>0</v>
      </c>
      <c r="H9" s="125">
        <f>IF((TRUNC(E9,2)-E9)=0,0,1)</f>
        <v>0</v>
      </c>
    </row>
    <row r="10" spans="2:8" ht="15">
      <c r="B10" s="46" t="s">
        <v>173</v>
      </c>
      <c r="C10" s="47"/>
      <c r="D10" s="47"/>
      <c r="E10" s="9"/>
      <c r="F10" s="136">
        <v>250</v>
      </c>
      <c r="G10" s="48">
        <f>E10*F10</f>
        <v>0</v>
      </c>
      <c r="H10" s="125">
        <f>IF((TRUNC(E10,2)-E10)=0,0,1)</f>
        <v>0</v>
      </c>
    </row>
    <row r="11" spans="2:8" ht="12.75">
      <c r="B11" s="210" t="s">
        <v>167</v>
      </c>
      <c r="C11" s="211"/>
      <c r="D11" s="211"/>
      <c r="E11" s="211"/>
      <c r="F11" s="212"/>
      <c r="G11" s="45">
        <f>SUM(G8:G10)</f>
        <v>0</v>
      </c>
      <c r="H11" s="113"/>
    </row>
    <row r="12" spans="2:8" ht="16.5" thickBot="1">
      <c r="B12" s="213" t="s">
        <v>168</v>
      </c>
      <c r="C12" s="214"/>
      <c r="D12" s="214"/>
      <c r="E12" s="214"/>
      <c r="F12" s="215"/>
      <c r="G12" s="49">
        <f>G11*4</f>
        <v>0</v>
      </c>
      <c r="H12" s="113">
        <f>SUM(H8:H10)</f>
        <v>0</v>
      </c>
    </row>
    <row r="13" spans="2:8" ht="13.5" thickTop="1">
      <c r="B13" s="216" t="s">
        <v>163</v>
      </c>
      <c r="C13" s="216"/>
      <c r="D13" s="216"/>
      <c r="E13" s="216"/>
      <c r="F13" s="216"/>
      <c r="G13" s="216"/>
      <c r="H13" s="17"/>
    </row>
    <row r="14" ht="15.75" customHeight="1"/>
    <row r="15" spans="2:8" ht="15.75" customHeight="1">
      <c r="B15" s="183">
        <f>IF(H12=0,"","Bylo zadáno více než povolený počet 2 desetinných míst v  "&amp;H12&amp;" buňkách.")</f>
      </c>
      <c r="C15" s="183"/>
      <c r="D15" s="183"/>
      <c r="E15" s="183"/>
      <c r="F15" s="183"/>
      <c r="G15" s="183"/>
      <c r="H15" s="183"/>
    </row>
    <row r="16" spans="2:8" ht="15.75" customHeight="1">
      <c r="B16" s="167"/>
      <c r="C16" s="167"/>
      <c r="D16" s="167"/>
      <c r="E16" s="167"/>
      <c r="F16" s="167"/>
      <c r="G16" s="167"/>
      <c r="H16" s="167"/>
    </row>
    <row r="17" spans="2:7" ht="61.5" customHeight="1">
      <c r="B17" s="188" t="s">
        <v>178</v>
      </c>
      <c r="C17" s="189"/>
      <c r="D17" s="189"/>
      <c r="E17" s="189"/>
      <c r="F17" s="189"/>
      <c r="G17" s="189"/>
    </row>
    <row r="19" ht="12.75">
      <c r="B19" s="27" t="s">
        <v>164</v>
      </c>
    </row>
  </sheetData>
  <sheetProtection password="CC06" sheet="1"/>
  <mergeCells count="7">
    <mergeCell ref="B5:H5"/>
    <mergeCell ref="B7:D7"/>
    <mergeCell ref="B11:F11"/>
    <mergeCell ref="B12:F12"/>
    <mergeCell ref="B17:G17"/>
    <mergeCell ref="B13:G13"/>
    <mergeCell ref="B15:H15"/>
  </mergeCells>
  <printOptions/>
  <pageMargins left="0.787401575" right="0.787401575" top="0.984251969" bottom="0.984251969" header="0.4921259845" footer="0.492125984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B2:H130"/>
  <sheetViews>
    <sheetView zoomScale="145" zoomScaleNormal="145" zoomScalePageLayoutView="0" workbookViewId="0" topLeftCell="A2">
      <selection activeCell="E10" sqref="E10"/>
    </sheetView>
  </sheetViews>
  <sheetFormatPr defaultColWidth="9.140625" defaultRowHeight="12.75"/>
  <cols>
    <col min="1" max="1" width="2.57421875" style="50" customWidth="1"/>
    <col min="2" max="2" width="38.28125" style="50" customWidth="1"/>
    <col min="3" max="3" width="9.421875" style="51" customWidth="1"/>
    <col min="4" max="4" width="22.28125" style="51" customWidth="1"/>
    <col min="5" max="5" width="17.00390625" style="52" customWidth="1"/>
    <col min="6" max="6" width="22.28125" style="52" customWidth="1"/>
    <col min="7" max="7" width="9.140625" style="50" customWidth="1"/>
    <col min="8" max="8" width="11.28125" style="50" bestFit="1" customWidth="1"/>
    <col min="9" max="16384" width="9.140625" style="50" customWidth="1"/>
  </cols>
  <sheetData>
    <row r="2" spans="2:6" ht="15.75">
      <c r="B2" s="217" t="s">
        <v>180</v>
      </c>
      <c r="C2" s="217"/>
      <c r="D2" s="217"/>
      <c r="E2" s="217"/>
      <c r="F2" s="217"/>
    </row>
    <row r="3" spans="2:6" ht="15.75">
      <c r="B3" s="217"/>
      <c r="C3" s="217"/>
      <c r="D3" s="217"/>
      <c r="E3" s="217"/>
      <c r="F3" s="217"/>
    </row>
    <row r="4" ht="15.75">
      <c r="B4" s="13" t="s">
        <v>166</v>
      </c>
    </row>
    <row r="5" ht="16.5" thickBot="1"/>
    <row r="6" spans="2:6" ht="7.5" customHeight="1">
      <c r="B6" s="221" t="s">
        <v>1</v>
      </c>
      <c r="C6" s="221" t="s">
        <v>119</v>
      </c>
      <c r="D6" s="221" t="s">
        <v>206</v>
      </c>
      <c r="E6" s="218" t="s">
        <v>208</v>
      </c>
      <c r="F6" s="218" t="s">
        <v>207</v>
      </c>
    </row>
    <row r="7" spans="2:6" ht="15.75">
      <c r="B7" s="222"/>
      <c r="C7" s="222"/>
      <c r="D7" s="222"/>
      <c r="E7" s="219"/>
      <c r="F7" s="219"/>
    </row>
    <row r="8" spans="2:6" ht="16.5" thickBot="1">
      <c r="B8" s="223"/>
      <c r="C8" s="223"/>
      <c r="D8" s="223"/>
      <c r="E8" s="224"/>
      <c r="F8" s="220"/>
    </row>
    <row r="9" spans="2:7" ht="16.5" thickTop="1">
      <c r="B9" s="53" t="s">
        <v>121</v>
      </c>
      <c r="C9" s="54" t="s">
        <v>2</v>
      </c>
      <c r="D9" s="55"/>
      <c r="E9" s="2"/>
      <c r="F9" s="56"/>
      <c r="G9" s="115"/>
    </row>
    <row r="10" spans="2:7" ht="15.75">
      <c r="B10" s="57" t="s">
        <v>3</v>
      </c>
      <c r="C10" s="58" t="s">
        <v>4</v>
      </c>
      <c r="D10" s="59">
        <v>1</v>
      </c>
      <c r="E10" s="3"/>
      <c r="F10" s="106">
        <f>D10*E10</f>
        <v>0</v>
      </c>
      <c r="G10" s="115">
        <f>IF((TRUNC(E10,2)-E10)=0,0,1)</f>
        <v>0</v>
      </c>
    </row>
    <row r="11" spans="2:7" ht="7.5" customHeight="1">
      <c r="B11" s="53"/>
      <c r="C11" s="54"/>
      <c r="D11" s="55"/>
      <c r="E11" s="4"/>
      <c r="F11" s="107"/>
      <c r="G11" s="115"/>
    </row>
    <row r="12" spans="2:7" ht="15.75">
      <c r="B12" s="60" t="s">
        <v>5</v>
      </c>
      <c r="C12" s="54"/>
      <c r="D12" s="55"/>
      <c r="E12" s="4"/>
      <c r="F12" s="107"/>
      <c r="G12" s="115"/>
    </row>
    <row r="13" spans="2:7" ht="15.75">
      <c r="B13" s="57" t="s">
        <v>6</v>
      </c>
      <c r="C13" s="58" t="s">
        <v>7</v>
      </c>
      <c r="D13" s="59">
        <v>641</v>
      </c>
      <c r="E13" s="3"/>
      <c r="F13" s="106">
        <f aca="true" t="shared" si="0" ref="F13:F19">D13*E13</f>
        <v>0</v>
      </c>
      <c r="G13" s="115">
        <f aca="true" t="shared" si="1" ref="G13:G73">IF((TRUNC(E13,2)-E13)=0,0,1)</f>
        <v>0</v>
      </c>
    </row>
    <row r="14" spans="2:7" ht="15.75">
      <c r="B14" s="57" t="s">
        <v>8</v>
      </c>
      <c r="C14" s="58" t="s">
        <v>7</v>
      </c>
      <c r="D14" s="59">
        <v>521</v>
      </c>
      <c r="E14" s="3"/>
      <c r="F14" s="106">
        <f t="shared" si="0"/>
        <v>0</v>
      </c>
      <c r="G14" s="115">
        <f t="shared" si="1"/>
        <v>0</v>
      </c>
    </row>
    <row r="15" spans="2:7" ht="15.75">
      <c r="B15" s="57" t="s">
        <v>9</v>
      </c>
      <c r="C15" s="58" t="s">
        <v>7</v>
      </c>
      <c r="D15" s="59">
        <v>310</v>
      </c>
      <c r="E15" s="3"/>
      <c r="F15" s="106">
        <f t="shared" si="0"/>
        <v>0</v>
      </c>
      <c r="G15" s="115">
        <f t="shared" si="1"/>
        <v>0</v>
      </c>
    </row>
    <row r="16" spans="2:7" ht="15.75">
      <c r="B16" s="57" t="s">
        <v>10</v>
      </c>
      <c r="C16" s="58" t="s">
        <v>4</v>
      </c>
      <c r="D16" s="59">
        <v>1</v>
      </c>
      <c r="E16" s="3"/>
      <c r="F16" s="106">
        <f t="shared" si="0"/>
        <v>0</v>
      </c>
      <c r="G16" s="115">
        <f t="shared" si="1"/>
        <v>0</v>
      </c>
    </row>
    <row r="17" spans="2:7" ht="15.75">
      <c r="B17" s="57" t="s">
        <v>11</v>
      </c>
      <c r="C17" s="58" t="s">
        <v>4</v>
      </c>
      <c r="D17" s="59">
        <v>1</v>
      </c>
      <c r="E17" s="3"/>
      <c r="F17" s="106">
        <f t="shared" si="0"/>
        <v>0</v>
      </c>
      <c r="G17" s="115">
        <f t="shared" si="1"/>
        <v>0</v>
      </c>
    </row>
    <row r="18" spans="2:7" ht="15.75">
      <c r="B18" s="57" t="s">
        <v>12</v>
      </c>
      <c r="C18" s="58" t="s">
        <v>4</v>
      </c>
      <c r="D18" s="59">
        <v>1</v>
      </c>
      <c r="E18" s="3"/>
      <c r="F18" s="106">
        <f t="shared" si="0"/>
        <v>0</v>
      </c>
      <c r="G18" s="115">
        <f t="shared" si="1"/>
        <v>0</v>
      </c>
    </row>
    <row r="19" spans="2:7" ht="15.75">
      <c r="B19" s="57" t="s">
        <v>13</v>
      </c>
      <c r="C19" s="58" t="s">
        <v>4</v>
      </c>
      <c r="D19" s="59">
        <v>1</v>
      </c>
      <c r="E19" s="3"/>
      <c r="F19" s="106">
        <f t="shared" si="0"/>
        <v>0</v>
      </c>
      <c r="G19" s="115">
        <f t="shared" si="1"/>
        <v>0</v>
      </c>
    </row>
    <row r="20" spans="2:7" ht="7.5" customHeight="1">
      <c r="B20" s="53"/>
      <c r="C20" s="54"/>
      <c r="D20" s="55"/>
      <c r="E20" s="4"/>
      <c r="F20" s="107"/>
      <c r="G20" s="115"/>
    </row>
    <row r="21" spans="2:7" ht="25.5">
      <c r="B21" s="60" t="s">
        <v>14</v>
      </c>
      <c r="C21" s="54"/>
      <c r="D21" s="55"/>
      <c r="E21" s="4"/>
      <c r="F21" s="107"/>
      <c r="G21" s="115"/>
    </row>
    <row r="22" spans="2:7" ht="15.75">
      <c r="B22" s="60" t="s">
        <v>15</v>
      </c>
      <c r="C22" s="54"/>
      <c r="D22" s="55"/>
      <c r="E22" s="4"/>
      <c r="F22" s="107"/>
      <c r="G22" s="115"/>
    </row>
    <row r="23" spans="2:7" ht="15.75">
      <c r="B23" s="57" t="s">
        <v>16</v>
      </c>
      <c r="C23" s="58" t="s">
        <v>17</v>
      </c>
      <c r="D23" s="59">
        <v>16253</v>
      </c>
      <c r="E23" s="3"/>
      <c r="F23" s="106">
        <f>D23*E23</f>
        <v>0</v>
      </c>
      <c r="G23" s="115">
        <f t="shared" si="1"/>
        <v>0</v>
      </c>
    </row>
    <row r="24" spans="2:7" ht="15.75">
      <c r="B24" s="57" t="s">
        <v>18</v>
      </c>
      <c r="C24" s="58" t="s">
        <v>17</v>
      </c>
      <c r="D24" s="59">
        <v>132</v>
      </c>
      <c r="E24" s="3"/>
      <c r="F24" s="106">
        <f>D24*E24</f>
        <v>0</v>
      </c>
      <c r="G24" s="115">
        <f t="shared" si="1"/>
        <v>0</v>
      </c>
    </row>
    <row r="25" spans="2:7" ht="15.75">
      <c r="B25" s="57" t="s">
        <v>19</v>
      </c>
      <c r="C25" s="58" t="s">
        <v>17</v>
      </c>
      <c r="D25" s="59">
        <v>12</v>
      </c>
      <c r="E25" s="3"/>
      <c r="F25" s="106">
        <f>D25*E25</f>
        <v>0</v>
      </c>
      <c r="G25" s="115">
        <f t="shared" si="1"/>
        <v>0</v>
      </c>
    </row>
    <row r="26" spans="2:7" ht="7.5" customHeight="1">
      <c r="B26" s="53"/>
      <c r="C26" s="54"/>
      <c r="D26" s="55"/>
      <c r="E26" s="4"/>
      <c r="F26" s="107"/>
      <c r="G26" s="115"/>
    </row>
    <row r="27" spans="2:7" ht="15.75">
      <c r="B27" s="60" t="s">
        <v>20</v>
      </c>
      <c r="C27" s="54"/>
      <c r="D27" s="55"/>
      <c r="E27" s="4"/>
      <c r="F27" s="107"/>
      <c r="G27" s="115"/>
    </row>
    <row r="28" spans="2:7" ht="15.75">
      <c r="B28" s="57" t="s">
        <v>16</v>
      </c>
      <c r="C28" s="58" t="s">
        <v>17</v>
      </c>
      <c r="D28" s="59">
        <v>142</v>
      </c>
      <c r="E28" s="3"/>
      <c r="F28" s="106">
        <f>D28*E28</f>
        <v>0</v>
      </c>
      <c r="G28" s="115">
        <f t="shared" si="1"/>
        <v>0</v>
      </c>
    </row>
    <row r="29" spans="2:7" ht="15.75">
      <c r="B29" s="57" t="s">
        <v>18</v>
      </c>
      <c r="C29" s="58" t="s">
        <v>17</v>
      </c>
      <c r="D29" s="59">
        <v>1</v>
      </c>
      <c r="E29" s="3"/>
      <c r="F29" s="106">
        <f>D29*E29</f>
        <v>0</v>
      </c>
      <c r="G29" s="115">
        <f t="shared" si="1"/>
        <v>0</v>
      </c>
    </row>
    <row r="30" spans="2:7" ht="15.75">
      <c r="B30" s="57" t="s">
        <v>19</v>
      </c>
      <c r="C30" s="58" t="s">
        <v>17</v>
      </c>
      <c r="D30" s="59">
        <v>1</v>
      </c>
      <c r="E30" s="3"/>
      <c r="F30" s="106">
        <f>D30*E30</f>
        <v>0</v>
      </c>
      <c r="G30" s="115">
        <f t="shared" si="1"/>
        <v>0</v>
      </c>
    </row>
    <row r="31" spans="2:7" ht="7.5" customHeight="1">
      <c r="B31" s="53"/>
      <c r="C31" s="54"/>
      <c r="D31" s="55"/>
      <c r="E31" s="4"/>
      <c r="F31" s="107"/>
      <c r="G31" s="115"/>
    </row>
    <row r="32" spans="2:7" ht="15.75">
      <c r="B32" s="60" t="s">
        <v>21</v>
      </c>
      <c r="C32" s="54"/>
      <c r="D32" s="55"/>
      <c r="E32" s="4"/>
      <c r="F32" s="107"/>
      <c r="G32" s="115"/>
    </row>
    <row r="33" spans="2:7" ht="15.75">
      <c r="B33" s="57" t="s">
        <v>16</v>
      </c>
      <c r="C33" s="58" t="s">
        <v>17</v>
      </c>
      <c r="D33" s="59">
        <v>66</v>
      </c>
      <c r="E33" s="3"/>
      <c r="F33" s="106">
        <f>D33*E33</f>
        <v>0</v>
      </c>
      <c r="G33" s="115">
        <f t="shared" si="1"/>
        <v>0</v>
      </c>
    </row>
    <row r="34" spans="2:7" ht="15.75">
      <c r="B34" s="57" t="s">
        <v>18</v>
      </c>
      <c r="C34" s="58" t="s">
        <v>17</v>
      </c>
      <c r="D34" s="59">
        <v>1</v>
      </c>
      <c r="E34" s="3"/>
      <c r="F34" s="106">
        <f>D34*E34</f>
        <v>0</v>
      </c>
      <c r="G34" s="115">
        <f t="shared" si="1"/>
        <v>0</v>
      </c>
    </row>
    <row r="35" spans="2:7" ht="15.75">
      <c r="B35" s="57" t="s">
        <v>19</v>
      </c>
      <c r="C35" s="58" t="s">
        <v>17</v>
      </c>
      <c r="D35" s="59">
        <v>1</v>
      </c>
      <c r="E35" s="3"/>
      <c r="F35" s="106">
        <f>D35*E35</f>
        <v>0</v>
      </c>
      <c r="G35" s="115">
        <f t="shared" si="1"/>
        <v>0</v>
      </c>
    </row>
    <row r="36" spans="2:7" ht="7.5" customHeight="1">
      <c r="B36" s="53"/>
      <c r="C36" s="54"/>
      <c r="D36" s="55"/>
      <c r="E36" s="4"/>
      <c r="F36" s="107"/>
      <c r="G36" s="115"/>
    </row>
    <row r="37" spans="2:7" ht="15.75">
      <c r="B37" s="60" t="s">
        <v>22</v>
      </c>
      <c r="C37" s="54"/>
      <c r="D37" s="55"/>
      <c r="E37" s="4"/>
      <c r="F37" s="107"/>
      <c r="G37" s="115"/>
    </row>
    <row r="38" spans="2:7" ht="15.75">
      <c r="B38" s="57" t="s">
        <v>16</v>
      </c>
      <c r="C38" s="58" t="s">
        <v>17</v>
      </c>
      <c r="D38" s="59">
        <v>1</v>
      </c>
      <c r="E38" s="3"/>
      <c r="F38" s="106">
        <f>D38*E38</f>
        <v>0</v>
      </c>
      <c r="G38" s="115">
        <f t="shared" si="1"/>
        <v>0</v>
      </c>
    </row>
    <row r="39" spans="2:7" ht="15.75">
      <c r="B39" s="57" t="s">
        <v>18</v>
      </c>
      <c r="C39" s="58" t="s">
        <v>17</v>
      </c>
      <c r="D39" s="59">
        <v>1</v>
      </c>
      <c r="E39" s="3"/>
      <c r="F39" s="106">
        <f>D39*E39</f>
        <v>0</v>
      </c>
      <c r="G39" s="115">
        <f t="shared" si="1"/>
        <v>0</v>
      </c>
    </row>
    <row r="40" spans="2:7" ht="15.75">
      <c r="B40" s="57" t="s">
        <v>19</v>
      </c>
      <c r="C40" s="58" t="s">
        <v>17</v>
      </c>
      <c r="D40" s="59">
        <v>1</v>
      </c>
      <c r="E40" s="3"/>
      <c r="F40" s="106">
        <f>D40*E40</f>
        <v>0</v>
      </c>
      <c r="G40" s="115">
        <f t="shared" si="1"/>
        <v>0</v>
      </c>
    </row>
    <row r="41" spans="2:7" ht="7.5" customHeight="1">
      <c r="B41" s="53"/>
      <c r="C41" s="54"/>
      <c r="D41" s="55"/>
      <c r="E41" s="4"/>
      <c r="F41" s="107"/>
      <c r="G41" s="115"/>
    </row>
    <row r="42" spans="2:7" ht="15.75">
      <c r="B42" s="60" t="s">
        <v>23</v>
      </c>
      <c r="C42" s="54"/>
      <c r="D42" s="55"/>
      <c r="E42" s="4"/>
      <c r="F42" s="107"/>
      <c r="G42" s="115"/>
    </row>
    <row r="43" spans="2:7" ht="15.75">
      <c r="B43" s="57" t="s">
        <v>16</v>
      </c>
      <c r="C43" s="58" t="s">
        <v>17</v>
      </c>
      <c r="D43" s="59">
        <v>1</v>
      </c>
      <c r="E43" s="3"/>
      <c r="F43" s="106">
        <f>D43*E43</f>
        <v>0</v>
      </c>
      <c r="G43" s="115">
        <f t="shared" si="1"/>
        <v>0</v>
      </c>
    </row>
    <row r="44" spans="2:7" ht="15.75">
      <c r="B44" s="57" t="s">
        <v>18</v>
      </c>
      <c r="C44" s="58" t="s">
        <v>17</v>
      </c>
      <c r="D44" s="59">
        <v>1</v>
      </c>
      <c r="E44" s="3"/>
      <c r="F44" s="106">
        <f>D44*E44</f>
        <v>0</v>
      </c>
      <c r="G44" s="115">
        <f t="shared" si="1"/>
        <v>0</v>
      </c>
    </row>
    <row r="45" spans="2:7" ht="15.75">
      <c r="B45" s="57" t="s">
        <v>19</v>
      </c>
      <c r="C45" s="58" t="s">
        <v>17</v>
      </c>
      <c r="D45" s="59">
        <v>1</v>
      </c>
      <c r="E45" s="3"/>
      <c r="F45" s="106">
        <f>D45*E45</f>
        <v>0</v>
      </c>
      <c r="G45" s="115">
        <f t="shared" si="1"/>
        <v>0</v>
      </c>
    </row>
    <row r="46" spans="2:7" ht="7.5" customHeight="1">
      <c r="B46" s="53"/>
      <c r="C46" s="54"/>
      <c r="D46" s="55"/>
      <c r="E46" s="4"/>
      <c r="F46" s="107"/>
      <c r="G46" s="115"/>
    </row>
    <row r="47" spans="2:7" ht="15.75">
      <c r="B47" s="60" t="s">
        <v>24</v>
      </c>
      <c r="C47" s="54"/>
      <c r="D47" s="55"/>
      <c r="E47" s="4"/>
      <c r="F47" s="107"/>
      <c r="G47" s="115"/>
    </row>
    <row r="48" spans="2:7" ht="15.75">
      <c r="B48" s="57" t="s">
        <v>25</v>
      </c>
      <c r="C48" s="58" t="s">
        <v>0</v>
      </c>
      <c r="D48" s="59">
        <v>14017</v>
      </c>
      <c r="E48" s="3"/>
      <c r="F48" s="106">
        <f>D48*E48</f>
        <v>0</v>
      </c>
      <c r="G48" s="115">
        <f t="shared" si="1"/>
        <v>0</v>
      </c>
    </row>
    <row r="49" spans="2:7" ht="15.75">
      <c r="B49" s="57" t="s">
        <v>26</v>
      </c>
      <c r="C49" s="58" t="s">
        <v>0</v>
      </c>
      <c r="D49" s="59">
        <v>45</v>
      </c>
      <c r="E49" s="3"/>
      <c r="F49" s="106">
        <f>D49*E49</f>
        <v>0</v>
      </c>
      <c r="G49" s="115">
        <f t="shared" si="1"/>
        <v>0</v>
      </c>
    </row>
    <row r="50" spans="2:7" ht="15.75">
      <c r="B50" s="57" t="s">
        <v>27</v>
      </c>
      <c r="C50" s="58" t="s">
        <v>0</v>
      </c>
      <c r="D50" s="59">
        <v>1</v>
      </c>
      <c r="E50" s="3"/>
      <c r="F50" s="106">
        <f>D50*E50</f>
        <v>0</v>
      </c>
      <c r="G50" s="115">
        <f t="shared" si="1"/>
        <v>0</v>
      </c>
    </row>
    <row r="51" spans="2:7" ht="15.75">
      <c r="B51" s="57" t="s">
        <v>28</v>
      </c>
      <c r="C51" s="58" t="s">
        <v>0</v>
      </c>
      <c r="D51" s="59">
        <v>1</v>
      </c>
      <c r="E51" s="3"/>
      <c r="F51" s="106">
        <f>D51*E51</f>
        <v>0</v>
      </c>
      <c r="G51" s="115">
        <f t="shared" si="1"/>
        <v>0</v>
      </c>
    </row>
    <row r="52" spans="2:7" ht="15.75">
      <c r="B52" s="57" t="s">
        <v>29</v>
      </c>
      <c r="C52" s="58" t="s">
        <v>0</v>
      </c>
      <c r="D52" s="59">
        <v>1</v>
      </c>
      <c r="E52" s="3"/>
      <c r="F52" s="106">
        <f>D52*E52</f>
        <v>0</v>
      </c>
      <c r="G52" s="115">
        <f t="shared" si="1"/>
        <v>0</v>
      </c>
    </row>
    <row r="53" spans="2:7" ht="7.5" customHeight="1">
      <c r="B53" s="53"/>
      <c r="C53" s="54"/>
      <c r="D53" s="55"/>
      <c r="E53" s="4"/>
      <c r="F53" s="61"/>
      <c r="G53" s="115"/>
    </row>
    <row r="54" spans="2:7" ht="25.5">
      <c r="B54" s="60" t="s">
        <v>30</v>
      </c>
      <c r="C54" s="54"/>
      <c r="D54" s="55"/>
      <c r="E54" s="4"/>
      <c r="F54" s="107"/>
      <c r="G54" s="115"/>
    </row>
    <row r="55" spans="2:7" ht="15.75">
      <c r="B55" s="57" t="s">
        <v>25</v>
      </c>
      <c r="C55" s="58" t="s">
        <v>0</v>
      </c>
      <c r="D55" s="59">
        <v>833</v>
      </c>
      <c r="E55" s="3"/>
      <c r="F55" s="106">
        <f>D55*E55</f>
        <v>0</v>
      </c>
      <c r="G55" s="115">
        <f t="shared" si="1"/>
        <v>0</v>
      </c>
    </row>
    <row r="56" spans="2:7" ht="15.75">
      <c r="B56" s="57" t="s">
        <v>26</v>
      </c>
      <c r="C56" s="58" t="s">
        <v>0</v>
      </c>
      <c r="D56" s="59">
        <v>1</v>
      </c>
      <c r="E56" s="3"/>
      <c r="F56" s="106">
        <f>D56*E56</f>
        <v>0</v>
      </c>
      <c r="G56" s="115">
        <f t="shared" si="1"/>
        <v>0</v>
      </c>
    </row>
    <row r="57" spans="2:7" ht="15.75">
      <c r="B57" s="57" t="s">
        <v>27</v>
      </c>
      <c r="C57" s="58" t="s">
        <v>0</v>
      </c>
      <c r="D57" s="59">
        <v>1</v>
      </c>
      <c r="E57" s="3"/>
      <c r="F57" s="106">
        <f>D57*E57</f>
        <v>0</v>
      </c>
      <c r="G57" s="115">
        <f t="shared" si="1"/>
        <v>0</v>
      </c>
    </row>
    <row r="58" spans="2:7" ht="7.5" customHeight="1">
      <c r="B58" s="53"/>
      <c r="C58" s="54"/>
      <c r="D58" s="55"/>
      <c r="E58" s="4"/>
      <c r="F58" s="107"/>
      <c r="G58" s="115"/>
    </row>
    <row r="59" spans="2:7" ht="25.5">
      <c r="B59" s="60" t="s">
        <v>31</v>
      </c>
      <c r="C59" s="54"/>
      <c r="D59" s="55"/>
      <c r="E59" s="4"/>
      <c r="F59" s="107"/>
      <c r="G59" s="115"/>
    </row>
    <row r="60" spans="2:7" ht="15.75">
      <c r="B60" s="57" t="s">
        <v>25</v>
      </c>
      <c r="C60" s="58" t="s">
        <v>0</v>
      </c>
      <c r="D60" s="59">
        <v>65</v>
      </c>
      <c r="E60" s="3"/>
      <c r="F60" s="106">
        <f>D60*E60</f>
        <v>0</v>
      </c>
      <c r="G60" s="115">
        <f t="shared" si="1"/>
        <v>0</v>
      </c>
    </row>
    <row r="61" spans="2:7" ht="15.75">
      <c r="B61" s="57" t="s">
        <v>26</v>
      </c>
      <c r="C61" s="58" t="s">
        <v>0</v>
      </c>
      <c r="D61" s="59">
        <v>1</v>
      </c>
      <c r="E61" s="3"/>
      <c r="F61" s="106">
        <f>D61*E61</f>
        <v>0</v>
      </c>
      <c r="G61" s="115">
        <f t="shared" si="1"/>
        <v>0</v>
      </c>
    </row>
    <row r="62" spans="2:7" ht="15.75">
      <c r="B62" s="57" t="s">
        <v>27</v>
      </c>
      <c r="C62" s="58" t="s">
        <v>0</v>
      </c>
      <c r="D62" s="59">
        <v>1</v>
      </c>
      <c r="E62" s="3"/>
      <c r="F62" s="106">
        <f>D62*E62</f>
        <v>0</v>
      </c>
      <c r="G62" s="115">
        <f t="shared" si="1"/>
        <v>0</v>
      </c>
    </row>
    <row r="63" spans="2:7" ht="7.5" customHeight="1">
      <c r="B63" s="53"/>
      <c r="C63" s="54"/>
      <c r="D63" s="55"/>
      <c r="E63" s="4"/>
      <c r="F63" s="107"/>
      <c r="G63" s="115"/>
    </row>
    <row r="64" spans="2:7" ht="15.75">
      <c r="B64" s="60" t="s">
        <v>32</v>
      </c>
      <c r="C64" s="54"/>
      <c r="D64" s="55"/>
      <c r="E64" s="4"/>
      <c r="F64" s="107"/>
      <c r="G64" s="115"/>
    </row>
    <row r="65" spans="2:7" ht="15.75">
      <c r="B65" s="57" t="s">
        <v>25</v>
      </c>
      <c r="C65" s="58" t="s">
        <v>0</v>
      </c>
      <c r="D65" s="59">
        <v>85</v>
      </c>
      <c r="E65" s="3"/>
      <c r="F65" s="106">
        <f>D65*E65</f>
        <v>0</v>
      </c>
      <c r="G65" s="115">
        <f t="shared" si="1"/>
        <v>0</v>
      </c>
    </row>
    <row r="66" spans="2:7" ht="15.75">
      <c r="B66" s="57" t="s">
        <v>26</v>
      </c>
      <c r="C66" s="58" t="s">
        <v>0</v>
      </c>
      <c r="D66" s="59">
        <v>1</v>
      </c>
      <c r="E66" s="3"/>
      <c r="F66" s="106">
        <f>D66*E66</f>
        <v>0</v>
      </c>
      <c r="G66" s="115">
        <f t="shared" si="1"/>
        <v>0</v>
      </c>
    </row>
    <row r="67" spans="2:7" ht="15.75">
      <c r="B67" s="57" t="s">
        <v>27</v>
      </c>
      <c r="C67" s="58" t="s">
        <v>0</v>
      </c>
      <c r="D67" s="59">
        <v>1</v>
      </c>
      <c r="E67" s="3"/>
      <c r="F67" s="106">
        <f>D67*E67</f>
        <v>0</v>
      </c>
      <c r="G67" s="115">
        <f t="shared" si="1"/>
        <v>0</v>
      </c>
    </row>
    <row r="68" spans="2:7" ht="7.5" customHeight="1">
      <c r="B68" s="53"/>
      <c r="C68" s="54"/>
      <c r="D68" s="55"/>
      <c r="E68" s="4"/>
      <c r="F68" s="107"/>
      <c r="G68" s="115"/>
    </row>
    <row r="69" spans="2:7" ht="15.75">
      <c r="B69" s="60" t="s">
        <v>33</v>
      </c>
      <c r="C69" s="54"/>
      <c r="D69" s="55"/>
      <c r="E69" s="4"/>
      <c r="F69" s="107"/>
      <c r="G69" s="115"/>
    </row>
    <row r="70" spans="2:7" ht="15.75">
      <c r="B70" s="57" t="s">
        <v>25</v>
      </c>
      <c r="C70" s="58" t="s">
        <v>0</v>
      </c>
      <c r="D70" s="59">
        <v>1861</v>
      </c>
      <c r="E70" s="3"/>
      <c r="F70" s="106">
        <f>D70*E70</f>
        <v>0</v>
      </c>
      <c r="G70" s="115">
        <f t="shared" si="1"/>
        <v>0</v>
      </c>
    </row>
    <row r="71" spans="2:7" ht="15.75">
      <c r="B71" s="57" t="s">
        <v>26</v>
      </c>
      <c r="C71" s="58" t="s">
        <v>0</v>
      </c>
      <c r="D71" s="59">
        <v>1</v>
      </c>
      <c r="E71" s="3"/>
      <c r="F71" s="106">
        <f>D71*E71</f>
        <v>0</v>
      </c>
      <c r="G71" s="115">
        <f t="shared" si="1"/>
        <v>0</v>
      </c>
    </row>
    <row r="72" spans="2:7" ht="15.75">
      <c r="B72" s="57" t="s">
        <v>27</v>
      </c>
      <c r="C72" s="58" t="s">
        <v>0</v>
      </c>
      <c r="D72" s="59">
        <v>1</v>
      </c>
      <c r="E72" s="3"/>
      <c r="F72" s="106">
        <f>D72*E72</f>
        <v>0</v>
      </c>
      <c r="G72" s="115">
        <f t="shared" si="1"/>
        <v>0</v>
      </c>
    </row>
    <row r="73" spans="2:7" ht="15.75">
      <c r="B73" s="57" t="s">
        <v>34</v>
      </c>
      <c r="C73" s="58" t="s">
        <v>0</v>
      </c>
      <c r="D73" s="59">
        <v>1</v>
      </c>
      <c r="E73" s="3"/>
      <c r="F73" s="106">
        <f>D73*E73</f>
        <v>0</v>
      </c>
      <c r="G73" s="115">
        <f t="shared" si="1"/>
        <v>0</v>
      </c>
    </row>
    <row r="74" spans="2:7" ht="7.5" customHeight="1">
      <c r="B74" s="53"/>
      <c r="C74" s="54"/>
      <c r="D74" s="55"/>
      <c r="E74" s="4"/>
      <c r="F74" s="107"/>
      <c r="G74" s="115"/>
    </row>
    <row r="75" spans="2:7" ht="15.75">
      <c r="B75" s="60" t="s">
        <v>35</v>
      </c>
      <c r="C75" s="54"/>
      <c r="D75" s="55"/>
      <c r="E75" s="4"/>
      <c r="F75" s="107"/>
      <c r="G75" s="115"/>
    </row>
    <row r="76" spans="2:7" ht="15.75">
      <c r="B76" s="57" t="s">
        <v>36</v>
      </c>
      <c r="C76" s="58" t="s">
        <v>37</v>
      </c>
      <c r="D76" s="59">
        <v>853</v>
      </c>
      <c r="E76" s="3"/>
      <c r="F76" s="106">
        <f>D76*E76</f>
        <v>0</v>
      </c>
      <c r="G76" s="115">
        <f aca="true" t="shared" si="2" ref="G76:G116">IF((TRUNC(E76,2)-E76)=0,0,1)</f>
        <v>0</v>
      </c>
    </row>
    <row r="77" spans="2:7" ht="15.75">
      <c r="B77" s="57" t="s">
        <v>38</v>
      </c>
      <c r="C77" s="58" t="s">
        <v>37</v>
      </c>
      <c r="D77" s="59">
        <v>1383</v>
      </c>
      <c r="E77" s="3"/>
      <c r="F77" s="106">
        <f>D77*E77</f>
        <v>0</v>
      </c>
      <c r="G77" s="115">
        <f t="shared" si="2"/>
        <v>0</v>
      </c>
    </row>
    <row r="78" spans="2:7" ht="15.75">
      <c r="B78" s="57" t="s">
        <v>39</v>
      </c>
      <c r="C78" s="58" t="s">
        <v>37</v>
      </c>
      <c r="D78" s="59">
        <v>87</v>
      </c>
      <c r="E78" s="3"/>
      <c r="F78" s="106">
        <f>D78*E78</f>
        <v>0</v>
      </c>
      <c r="G78" s="115">
        <f t="shared" si="2"/>
        <v>0</v>
      </c>
    </row>
    <row r="79" spans="2:7" ht="15.75">
      <c r="B79" s="57" t="s">
        <v>40</v>
      </c>
      <c r="C79" s="58" t="s">
        <v>37</v>
      </c>
      <c r="D79" s="59">
        <v>1</v>
      </c>
      <c r="E79" s="3"/>
      <c r="F79" s="106">
        <f>D79*E79</f>
        <v>0</v>
      </c>
      <c r="G79" s="115">
        <f t="shared" si="2"/>
        <v>0</v>
      </c>
    </row>
    <row r="80" spans="2:7" ht="7.5" customHeight="1">
      <c r="B80" s="53"/>
      <c r="C80" s="54"/>
      <c r="D80" s="55"/>
      <c r="E80" s="4"/>
      <c r="F80" s="107"/>
      <c r="G80" s="115"/>
    </row>
    <row r="81" spans="2:7" ht="15.75">
      <c r="B81" s="60" t="s">
        <v>41</v>
      </c>
      <c r="C81" s="54"/>
      <c r="D81" s="55"/>
      <c r="E81" s="4"/>
      <c r="F81" s="107"/>
      <c r="G81" s="115"/>
    </row>
    <row r="82" spans="2:7" ht="15.75">
      <c r="B82" s="57" t="s">
        <v>42</v>
      </c>
      <c r="C82" s="58" t="s">
        <v>37</v>
      </c>
      <c r="D82" s="59">
        <v>23431</v>
      </c>
      <c r="E82" s="3"/>
      <c r="F82" s="106">
        <f>D82*E82</f>
        <v>0</v>
      </c>
      <c r="G82" s="115">
        <f t="shared" si="2"/>
        <v>0</v>
      </c>
    </row>
    <row r="83" spans="2:7" ht="15.75">
      <c r="B83" s="57" t="s">
        <v>43</v>
      </c>
      <c r="C83" s="58" t="s">
        <v>37</v>
      </c>
      <c r="D83" s="59">
        <v>132</v>
      </c>
      <c r="E83" s="3"/>
      <c r="F83" s="106">
        <f>D83*E83</f>
        <v>0</v>
      </c>
      <c r="G83" s="115">
        <f t="shared" si="2"/>
        <v>0</v>
      </c>
    </row>
    <row r="84" spans="2:7" ht="15.75">
      <c r="B84" s="57" t="s">
        <v>44</v>
      </c>
      <c r="C84" s="58" t="s">
        <v>37</v>
      </c>
      <c r="D84" s="59">
        <v>12</v>
      </c>
      <c r="E84" s="3"/>
      <c r="F84" s="106">
        <f>D84*E84</f>
        <v>0</v>
      </c>
      <c r="G84" s="115">
        <f t="shared" si="2"/>
        <v>0</v>
      </c>
    </row>
    <row r="85" spans="2:7" ht="15.75">
      <c r="B85" s="57" t="s">
        <v>45</v>
      </c>
      <c r="C85" s="58" t="s">
        <v>37</v>
      </c>
      <c r="D85" s="59">
        <v>1</v>
      </c>
      <c r="E85" s="3"/>
      <c r="F85" s="106">
        <f>D85*E85</f>
        <v>0</v>
      </c>
      <c r="G85" s="115">
        <f t="shared" si="2"/>
        <v>0</v>
      </c>
    </row>
    <row r="86" spans="2:7" ht="15.75">
      <c r="B86" s="57" t="s">
        <v>46</v>
      </c>
      <c r="C86" s="58" t="s">
        <v>37</v>
      </c>
      <c r="D86" s="59">
        <v>33594</v>
      </c>
      <c r="E86" s="3"/>
      <c r="F86" s="106">
        <f>D86*E86</f>
        <v>0</v>
      </c>
      <c r="G86" s="115">
        <f t="shared" si="2"/>
        <v>0</v>
      </c>
    </row>
    <row r="87" spans="2:7" ht="7.5" customHeight="1">
      <c r="B87" s="53"/>
      <c r="C87" s="54"/>
      <c r="D87" s="55"/>
      <c r="E87" s="4"/>
      <c r="F87" s="107"/>
      <c r="G87" s="115"/>
    </row>
    <row r="88" spans="2:7" ht="15.75">
      <c r="B88" s="57" t="s">
        <v>47</v>
      </c>
      <c r="C88" s="58" t="s">
        <v>37</v>
      </c>
      <c r="D88" s="59">
        <v>50</v>
      </c>
      <c r="E88" s="3"/>
      <c r="F88" s="106">
        <f>D88*E88</f>
        <v>0</v>
      </c>
      <c r="G88" s="115">
        <f t="shared" si="2"/>
        <v>0</v>
      </c>
    </row>
    <row r="89" spans="2:7" ht="15.75">
      <c r="B89" s="57" t="s">
        <v>48</v>
      </c>
      <c r="C89" s="58" t="s">
        <v>37</v>
      </c>
      <c r="D89" s="59">
        <v>1950</v>
      </c>
      <c r="E89" s="3"/>
      <c r="F89" s="106">
        <f aca="true" t="shared" si="3" ref="F89:F94">D89*E89</f>
        <v>0</v>
      </c>
      <c r="G89" s="115">
        <f t="shared" si="2"/>
        <v>0</v>
      </c>
    </row>
    <row r="90" spans="2:7" ht="15.75">
      <c r="B90" s="57" t="s">
        <v>49</v>
      </c>
      <c r="C90" s="58" t="s">
        <v>37</v>
      </c>
      <c r="D90" s="59">
        <v>1848</v>
      </c>
      <c r="E90" s="3"/>
      <c r="F90" s="106">
        <f t="shared" si="3"/>
        <v>0</v>
      </c>
      <c r="G90" s="115">
        <f t="shared" si="2"/>
        <v>0</v>
      </c>
    </row>
    <row r="91" spans="2:7" ht="15.75">
      <c r="B91" s="57" t="s">
        <v>50</v>
      </c>
      <c r="C91" s="58" t="s">
        <v>37</v>
      </c>
      <c r="D91" s="59">
        <v>2748</v>
      </c>
      <c r="E91" s="3"/>
      <c r="F91" s="106">
        <f t="shared" si="3"/>
        <v>0</v>
      </c>
      <c r="G91" s="115">
        <f t="shared" si="2"/>
        <v>0</v>
      </c>
    </row>
    <row r="92" spans="2:7" ht="15.75">
      <c r="B92" s="57" t="s">
        <v>51</v>
      </c>
      <c r="C92" s="58" t="s">
        <v>37</v>
      </c>
      <c r="D92" s="59">
        <v>389</v>
      </c>
      <c r="E92" s="3"/>
      <c r="F92" s="106">
        <f t="shared" si="3"/>
        <v>0</v>
      </c>
      <c r="G92" s="115">
        <f t="shared" si="2"/>
        <v>0</v>
      </c>
    </row>
    <row r="93" spans="2:7" ht="15.75">
      <c r="B93" s="57" t="s">
        <v>52</v>
      </c>
      <c r="C93" s="58" t="s">
        <v>37</v>
      </c>
      <c r="D93" s="59">
        <v>1</v>
      </c>
      <c r="E93" s="3"/>
      <c r="F93" s="106">
        <f t="shared" si="3"/>
        <v>0</v>
      </c>
      <c r="G93" s="115">
        <f t="shared" si="2"/>
        <v>0</v>
      </c>
    </row>
    <row r="94" spans="2:7" ht="15.75">
      <c r="B94" s="57" t="s">
        <v>53</v>
      </c>
      <c r="C94" s="58" t="s">
        <v>37</v>
      </c>
      <c r="D94" s="59">
        <v>1</v>
      </c>
      <c r="E94" s="3"/>
      <c r="F94" s="106">
        <f t="shared" si="3"/>
        <v>0</v>
      </c>
      <c r="G94" s="115">
        <f t="shared" si="2"/>
        <v>0</v>
      </c>
    </row>
    <row r="95" spans="2:7" ht="7.5" customHeight="1">
      <c r="B95" s="53"/>
      <c r="C95" s="54"/>
      <c r="D95" s="55"/>
      <c r="E95" s="4"/>
      <c r="F95" s="107"/>
      <c r="G95" s="115"/>
    </row>
    <row r="96" spans="2:7" ht="15.75">
      <c r="B96" s="60" t="s">
        <v>122</v>
      </c>
      <c r="C96" s="54"/>
      <c r="D96" s="55"/>
      <c r="E96" s="4"/>
      <c r="F96" s="107"/>
      <c r="G96" s="115"/>
    </row>
    <row r="97" spans="2:7" ht="15.75">
      <c r="B97" s="57" t="s">
        <v>54</v>
      </c>
      <c r="C97" s="58" t="s">
        <v>0</v>
      </c>
      <c r="D97" s="59">
        <v>983</v>
      </c>
      <c r="E97" s="3"/>
      <c r="F97" s="106">
        <f>D97*E97</f>
        <v>0</v>
      </c>
      <c r="G97" s="115">
        <f t="shared" si="2"/>
        <v>0</v>
      </c>
    </row>
    <row r="98" spans="2:7" ht="15.75">
      <c r="B98" s="57" t="s">
        <v>55</v>
      </c>
      <c r="C98" s="58" t="s">
        <v>0</v>
      </c>
      <c r="D98" s="59">
        <v>11067</v>
      </c>
      <c r="E98" s="3"/>
      <c r="F98" s="106">
        <f aca="true" t="shared" si="4" ref="F98:F109">D98*E98</f>
        <v>0</v>
      </c>
      <c r="G98" s="115">
        <f t="shared" si="2"/>
        <v>0</v>
      </c>
    </row>
    <row r="99" spans="2:7" ht="15.75">
      <c r="B99" s="57" t="s">
        <v>56</v>
      </c>
      <c r="C99" s="58" t="s">
        <v>0</v>
      </c>
      <c r="D99" s="59">
        <v>1</v>
      </c>
      <c r="E99" s="3"/>
      <c r="F99" s="106">
        <f t="shared" si="4"/>
        <v>0</v>
      </c>
      <c r="G99" s="115">
        <f t="shared" si="2"/>
        <v>0</v>
      </c>
    </row>
    <row r="100" spans="2:7" ht="15.75">
      <c r="B100" s="57" t="s">
        <v>57</v>
      </c>
      <c r="C100" s="58" t="s">
        <v>0</v>
      </c>
      <c r="D100" s="59">
        <v>1</v>
      </c>
      <c r="E100" s="3"/>
      <c r="F100" s="106">
        <f t="shared" si="4"/>
        <v>0</v>
      </c>
      <c r="G100" s="115">
        <f t="shared" si="2"/>
        <v>0</v>
      </c>
    </row>
    <row r="101" spans="2:7" ht="15.75">
      <c r="B101" s="57" t="s">
        <v>58</v>
      </c>
      <c r="C101" s="58" t="s">
        <v>0</v>
      </c>
      <c r="D101" s="59">
        <v>1413</v>
      </c>
      <c r="E101" s="3"/>
      <c r="F101" s="106">
        <f t="shared" si="4"/>
        <v>0</v>
      </c>
      <c r="G101" s="115">
        <f t="shared" si="2"/>
        <v>0</v>
      </c>
    </row>
    <row r="102" spans="2:7" ht="15.75">
      <c r="B102" s="57" t="s">
        <v>59</v>
      </c>
      <c r="C102" s="58" t="s">
        <v>0</v>
      </c>
      <c r="D102" s="59">
        <v>1</v>
      </c>
      <c r="E102" s="3"/>
      <c r="F102" s="106">
        <f t="shared" si="4"/>
        <v>0</v>
      </c>
      <c r="G102" s="115">
        <f t="shared" si="2"/>
        <v>0</v>
      </c>
    </row>
    <row r="103" spans="2:7" ht="15.75">
      <c r="B103" s="57" t="s">
        <v>60</v>
      </c>
      <c r="C103" s="58" t="s">
        <v>0</v>
      </c>
      <c r="D103" s="59">
        <v>41</v>
      </c>
      <c r="E103" s="3"/>
      <c r="F103" s="106">
        <f t="shared" si="4"/>
        <v>0</v>
      </c>
      <c r="G103" s="115">
        <f t="shared" si="2"/>
        <v>0</v>
      </c>
    </row>
    <row r="104" spans="2:7" ht="15.75">
      <c r="B104" s="57" t="s">
        <v>61</v>
      </c>
      <c r="C104" s="58" t="s">
        <v>0</v>
      </c>
      <c r="D104" s="59">
        <v>5163</v>
      </c>
      <c r="E104" s="3"/>
      <c r="F104" s="106">
        <f t="shared" si="4"/>
        <v>0</v>
      </c>
      <c r="G104" s="115">
        <f t="shared" si="2"/>
        <v>0</v>
      </c>
    </row>
    <row r="105" spans="2:7" ht="15.75">
      <c r="B105" s="57" t="s">
        <v>62</v>
      </c>
      <c r="C105" s="58" t="s">
        <v>0</v>
      </c>
      <c r="D105" s="59">
        <v>1</v>
      </c>
      <c r="E105" s="3"/>
      <c r="F105" s="106">
        <f t="shared" si="4"/>
        <v>0</v>
      </c>
      <c r="G105" s="115">
        <f t="shared" si="2"/>
        <v>0</v>
      </c>
    </row>
    <row r="106" spans="2:7" ht="15.75">
      <c r="B106" s="57" t="s">
        <v>63</v>
      </c>
      <c r="C106" s="58" t="s">
        <v>0</v>
      </c>
      <c r="D106" s="59">
        <v>1</v>
      </c>
      <c r="E106" s="3"/>
      <c r="F106" s="106">
        <f t="shared" si="4"/>
        <v>0</v>
      </c>
      <c r="G106" s="115">
        <f t="shared" si="2"/>
        <v>0</v>
      </c>
    </row>
    <row r="107" spans="2:7" ht="15.75">
      <c r="B107" s="57" t="s">
        <v>64</v>
      </c>
      <c r="C107" s="58" t="s">
        <v>0</v>
      </c>
      <c r="D107" s="59">
        <v>1413</v>
      </c>
      <c r="E107" s="3"/>
      <c r="F107" s="106">
        <f t="shared" si="4"/>
        <v>0</v>
      </c>
      <c r="G107" s="115">
        <f t="shared" si="2"/>
        <v>0</v>
      </c>
    </row>
    <row r="108" spans="2:7" ht="15.75">
      <c r="B108" s="57" t="s">
        <v>65</v>
      </c>
      <c r="C108" s="58" t="s">
        <v>0</v>
      </c>
      <c r="D108" s="59">
        <v>598</v>
      </c>
      <c r="E108" s="3"/>
      <c r="F108" s="106">
        <f t="shared" si="4"/>
        <v>0</v>
      </c>
      <c r="G108" s="115">
        <f t="shared" si="2"/>
        <v>0</v>
      </c>
    </row>
    <row r="109" spans="2:7" ht="15.75">
      <c r="B109" s="57" t="s">
        <v>66</v>
      </c>
      <c r="C109" s="58" t="s">
        <v>0</v>
      </c>
      <c r="D109" s="59">
        <v>1</v>
      </c>
      <c r="E109" s="3"/>
      <c r="F109" s="106">
        <f t="shared" si="4"/>
        <v>0</v>
      </c>
      <c r="G109" s="115">
        <f t="shared" si="2"/>
        <v>0</v>
      </c>
    </row>
    <row r="110" spans="2:7" ht="7.5" customHeight="1">
      <c r="B110" s="53"/>
      <c r="C110" s="54"/>
      <c r="D110" s="55"/>
      <c r="E110" s="4"/>
      <c r="F110" s="107"/>
      <c r="G110" s="115"/>
    </row>
    <row r="111" spans="2:7" ht="15.75">
      <c r="B111" s="60" t="s">
        <v>123</v>
      </c>
      <c r="C111" s="54"/>
      <c r="D111" s="55"/>
      <c r="E111" s="4"/>
      <c r="F111" s="107"/>
      <c r="G111" s="115"/>
    </row>
    <row r="112" spans="2:7" ht="15.75">
      <c r="B112" s="62" t="s">
        <v>67</v>
      </c>
      <c r="C112" s="58" t="s">
        <v>0</v>
      </c>
      <c r="D112" s="59">
        <v>140</v>
      </c>
      <c r="E112" s="3"/>
      <c r="F112" s="106">
        <f>D112*E112</f>
        <v>0</v>
      </c>
      <c r="G112" s="115">
        <f t="shared" si="2"/>
        <v>0</v>
      </c>
    </row>
    <row r="113" spans="2:7" ht="7.5" customHeight="1" thickBot="1">
      <c r="B113" s="63"/>
      <c r="C113" s="64"/>
      <c r="D113" s="65"/>
      <c r="E113" s="5"/>
      <c r="F113" s="108"/>
      <c r="G113" s="115"/>
    </row>
    <row r="114" spans="2:7" ht="15.75">
      <c r="B114" s="60" t="s">
        <v>124</v>
      </c>
      <c r="C114" s="54"/>
      <c r="D114" s="55"/>
      <c r="E114" s="4"/>
      <c r="F114" s="107"/>
      <c r="G114" s="115"/>
    </row>
    <row r="115" spans="2:7" ht="15.75">
      <c r="B115" s="57" t="s">
        <v>144</v>
      </c>
      <c r="C115" s="58" t="s">
        <v>0</v>
      </c>
      <c r="D115" s="59">
        <v>2</v>
      </c>
      <c r="E115" s="3"/>
      <c r="F115" s="106">
        <f>D115*E115</f>
        <v>0</v>
      </c>
      <c r="G115" s="115">
        <f t="shared" si="2"/>
        <v>0</v>
      </c>
    </row>
    <row r="116" spans="2:7" ht="25.5">
      <c r="B116" s="57" t="s">
        <v>145</v>
      </c>
      <c r="C116" s="58" t="s">
        <v>0</v>
      </c>
      <c r="D116" s="59">
        <v>2</v>
      </c>
      <c r="E116" s="3"/>
      <c r="F116" s="106">
        <f>D116*E116</f>
        <v>0</v>
      </c>
      <c r="G116" s="115">
        <f t="shared" si="2"/>
        <v>0</v>
      </c>
    </row>
    <row r="117" spans="2:7" ht="25.5">
      <c r="B117" s="57" t="s">
        <v>84</v>
      </c>
      <c r="C117" s="58"/>
      <c r="D117" s="59"/>
      <c r="E117" s="66"/>
      <c r="F117" s="106"/>
      <c r="G117" s="115"/>
    </row>
    <row r="118" spans="2:7" ht="7.5" customHeight="1" thickBot="1">
      <c r="B118" s="63"/>
      <c r="C118" s="64"/>
      <c r="D118" s="65"/>
      <c r="E118" s="67"/>
      <c r="F118" s="108"/>
      <c r="G118" s="115"/>
    </row>
    <row r="119" spans="2:7" ht="7.5" customHeight="1" thickBot="1">
      <c r="B119" s="53"/>
      <c r="C119" s="68"/>
      <c r="D119" s="69"/>
      <c r="E119" s="70"/>
      <c r="F119" s="109"/>
      <c r="G119" s="115"/>
    </row>
    <row r="120" spans="2:8" ht="16.5" thickBot="1">
      <c r="B120" s="53" t="s">
        <v>68</v>
      </c>
      <c r="C120" s="68"/>
      <c r="D120" s="69"/>
      <c r="E120" s="70"/>
      <c r="F120" s="110">
        <f>SUM(F10:F119)</f>
        <v>0</v>
      </c>
      <c r="G120" s="115"/>
      <c r="H120" s="111"/>
    </row>
    <row r="121" spans="2:7" ht="7.5" customHeight="1" thickBot="1">
      <c r="B121" s="63"/>
      <c r="C121" s="64"/>
      <c r="D121" s="65"/>
      <c r="E121" s="67"/>
      <c r="F121" s="108"/>
      <c r="G121" s="115"/>
    </row>
    <row r="122" spans="2:7" ht="15.75">
      <c r="B122" s="53" t="s">
        <v>125</v>
      </c>
      <c r="C122" s="71"/>
      <c r="D122" s="69"/>
      <c r="E122" s="70"/>
      <c r="F122" s="109"/>
      <c r="G122" s="115"/>
    </row>
    <row r="123" spans="2:7" ht="15.75">
      <c r="B123" s="53" t="s">
        <v>141</v>
      </c>
      <c r="C123" s="72" t="s">
        <v>69</v>
      </c>
      <c r="D123" s="10"/>
      <c r="E123" s="73"/>
      <c r="F123" s="106">
        <f>+F120*(D123/100)</f>
        <v>0</v>
      </c>
      <c r="G123" s="115">
        <f>IF((TRUNC(D123,2)-D123)=0,0,1)</f>
        <v>0</v>
      </c>
    </row>
    <row r="124" spans="2:7" ht="4.5" customHeight="1" thickBot="1">
      <c r="B124" s="53"/>
      <c r="C124" s="54"/>
      <c r="D124" s="55"/>
      <c r="E124" s="70"/>
      <c r="F124" s="56"/>
      <c r="G124" s="115"/>
    </row>
    <row r="125" spans="2:7" ht="36.75" customHeight="1" thickBot="1" thickTop="1">
      <c r="B125" s="133" t="s">
        <v>179</v>
      </c>
      <c r="C125" s="74"/>
      <c r="D125" s="75"/>
      <c r="E125" s="67"/>
      <c r="F125" s="76">
        <f>SUM(F120:F123)</f>
        <v>0</v>
      </c>
      <c r="G125" s="115">
        <f>SUM(G10:G123)</f>
        <v>0</v>
      </c>
    </row>
    <row r="126" spans="2:6" ht="15.75">
      <c r="B126" s="225">
        <f>IF(G125=0,"","Bylo zadáno více než povolený počet 2 desetinných míst v  "&amp;G125&amp;" buňkách")</f>
      </c>
      <c r="C126" s="225"/>
      <c r="D126" s="225"/>
      <c r="E126" s="225"/>
      <c r="F126" s="225"/>
    </row>
    <row r="127" spans="2:8" ht="15.75">
      <c r="B127" s="183"/>
      <c r="C127" s="183"/>
      <c r="D127" s="183"/>
      <c r="E127" s="183"/>
      <c r="F127" s="183"/>
      <c r="G127" s="183"/>
      <c r="H127" s="183"/>
    </row>
    <row r="128" ht="15.75">
      <c r="B128" s="27" t="s">
        <v>164</v>
      </c>
    </row>
    <row r="130" spans="2:6" ht="51.75" customHeight="1">
      <c r="B130" s="188" t="s">
        <v>209</v>
      </c>
      <c r="C130" s="188"/>
      <c r="D130" s="188"/>
      <c r="E130" s="188"/>
      <c r="F130" s="188"/>
    </row>
  </sheetData>
  <sheetProtection password="CC06" sheet="1"/>
  <mergeCells count="9">
    <mergeCell ref="B130:F130"/>
    <mergeCell ref="B2:F3"/>
    <mergeCell ref="F6:F8"/>
    <mergeCell ref="B6:B8"/>
    <mergeCell ref="C6:C8"/>
    <mergeCell ref="D6:D8"/>
    <mergeCell ref="E6:E8"/>
    <mergeCell ref="B126:F126"/>
    <mergeCell ref="B127:H127"/>
  </mergeCells>
  <printOptions/>
  <pageMargins left="0.24" right="0.3" top="0.51" bottom="0.41" header="0.49" footer="0.37"/>
  <pageSetup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sheetPr>
    <pageSetUpPr fitToPage="1"/>
  </sheetPr>
  <dimension ref="B1:H28"/>
  <sheetViews>
    <sheetView zoomScalePageLayoutView="0" workbookViewId="0" topLeftCell="A1">
      <selection activeCell="E10" sqref="E10:E13"/>
    </sheetView>
  </sheetViews>
  <sheetFormatPr defaultColWidth="9.140625" defaultRowHeight="12.75"/>
  <cols>
    <col min="1" max="1" width="2.140625" style="78" customWidth="1"/>
    <col min="2" max="2" width="48.7109375" style="78" customWidth="1"/>
    <col min="3" max="3" width="9.8515625" style="77" customWidth="1"/>
    <col min="4" max="4" width="17.7109375" style="78" customWidth="1"/>
    <col min="5" max="5" width="17.57421875" style="79" customWidth="1"/>
    <col min="6" max="6" width="21.7109375" style="78" customWidth="1"/>
    <col min="7" max="16384" width="9.140625" style="78" customWidth="1"/>
  </cols>
  <sheetData>
    <row r="1" ht="15">
      <c r="B1" s="12"/>
    </row>
    <row r="2" spans="2:7" ht="15.75">
      <c r="B2" s="226" t="s">
        <v>181</v>
      </c>
      <c r="C2" s="226"/>
      <c r="D2" s="226"/>
      <c r="E2" s="226"/>
      <c r="F2" s="226"/>
      <c r="G2" s="226"/>
    </row>
    <row r="3" ht="15">
      <c r="B3" s="13" t="s">
        <v>166</v>
      </c>
    </row>
    <row r="5" ht="9" customHeight="1" thickBot="1"/>
    <row r="6" spans="2:6" ht="12.75" customHeight="1">
      <c r="B6" s="227" t="s">
        <v>1</v>
      </c>
      <c r="C6" s="230" t="s">
        <v>120</v>
      </c>
      <c r="D6" s="230" t="s">
        <v>182</v>
      </c>
      <c r="E6" s="233" t="s">
        <v>183</v>
      </c>
      <c r="F6" s="236" t="s">
        <v>184</v>
      </c>
    </row>
    <row r="7" spans="2:6" ht="12.75">
      <c r="B7" s="228"/>
      <c r="C7" s="231"/>
      <c r="D7" s="231"/>
      <c r="E7" s="234"/>
      <c r="F7" s="237"/>
    </row>
    <row r="8" spans="2:6" ht="16.5" customHeight="1" thickBot="1">
      <c r="B8" s="229"/>
      <c r="C8" s="232"/>
      <c r="D8" s="232"/>
      <c r="E8" s="235"/>
      <c r="F8" s="238"/>
    </row>
    <row r="9" spans="2:6" ht="16.5" thickTop="1">
      <c r="B9" s="80"/>
      <c r="C9" s="81"/>
      <c r="D9" s="82"/>
      <c r="E9" s="83"/>
      <c r="F9" s="84"/>
    </row>
    <row r="10" spans="2:7" ht="15">
      <c r="B10" s="85" t="s">
        <v>126</v>
      </c>
      <c r="C10" s="86" t="s">
        <v>37</v>
      </c>
      <c r="D10" s="87">
        <v>2</v>
      </c>
      <c r="E10" s="6"/>
      <c r="F10" s="88">
        <f>E10*D10</f>
        <v>0</v>
      </c>
      <c r="G10" s="125">
        <f>IF((TRUNC(E10,2)-E10)=0,0,1)</f>
        <v>0</v>
      </c>
    </row>
    <row r="11" spans="2:7" ht="15">
      <c r="B11" s="85" t="s">
        <v>185</v>
      </c>
      <c r="C11" s="86" t="s">
        <v>37</v>
      </c>
      <c r="D11" s="87">
        <v>40</v>
      </c>
      <c r="E11" s="6"/>
      <c r="F11" s="88">
        <f>E11*D11</f>
        <v>0</v>
      </c>
      <c r="G11" s="125">
        <f>IF((TRUNC(E11,2)-E11)=0,0,1)</f>
        <v>0</v>
      </c>
    </row>
    <row r="12" spans="2:7" ht="15">
      <c r="B12" s="85" t="s">
        <v>70</v>
      </c>
      <c r="C12" s="86" t="s">
        <v>37</v>
      </c>
      <c r="D12" s="87">
        <v>40</v>
      </c>
      <c r="E12" s="6"/>
      <c r="F12" s="88">
        <f>E12*D12</f>
        <v>0</v>
      </c>
      <c r="G12" s="125">
        <f>IF((TRUNC(E12,2)-E12)=0,0,1)</f>
        <v>0</v>
      </c>
    </row>
    <row r="13" spans="2:7" ht="15">
      <c r="B13" s="85" t="s">
        <v>71</v>
      </c>
      <c r="C13" s="86" t="s">
        <v>0</v>
      </c>
      <c r="D13" s="87">
        <v>40</v>
      </c>
      <c r="E13" s="6"/>
      <c r="F13" s="88">
        <f>E13*D13</f>
        <v>0</v>
      </c>
      <c r="G13" s="125">
        <f>IF((TRUNC(E13,2)-E13)=0,0,1)</f>
        <v>0</v>
      </c>
    </row>
    <row r="14" spans="2:7" ht="15">
      <c r="B14" s="85"/>
      <c r="C14" s="86"/>
      <c r="D14" s="89"/>
      <c r="E14" s="90"/>
      <c r="F14" s="16"/>
      <c r="G14" s="125"/>
    </row>
    <row r="15" spans="2:7" ht="5.25" customHeight="1">
      <c r="B15" s="91"/>
      <c r="C15" s="86"/>
      <c r="D15" s="89"/>
      <c r="E15" s="90"/>
      <c r="F15" s="88"/>
      <c r="G15" s="125"/>
    </row>
    <row r="16" spans="2:7" ht="15">
      <c r="B16" s="91" t="s">
        <v>68</v>
      </c>
      <c r="C16" s="86"/>
      <c r="D16" s="89"/>
      <c r="E16" s="90"/>
      <c r="F16" s="7">
        <f>SUM(F10:F13)</f>
        <v>0</v>
      </c>
      <c r="G16" s="125"/>
    </row>
    <row r="17" spans="2:7" ht="5.25" customHeight="1">
      <c r="B17" s="91"/>
      <c r="C17" s="86"/>
      <c r="D17" s="92"/>
      <c r="E17" s="93"/>
      <c r="F17" s="16"/>
      <c r="G17" s="125"/>
    </row>
    <row r="18" spans="2:7" ht="15">
      <c r="B18" s="94" t="s">
        <v>72</v>
      </c>
      <c r="C18" s="86"/>
      <c r="D18" s="92"/>
      <c r="E18" s="86"/>
      <c r="F18" s="16"/>
      <c r="G18" s="125"/>
    </row>
    <row r="19" spans="2:7" ht="15">
      <c r="B19" s="91" t="s">
        <v>141</v>
      </c>
      <c r="C19" s="86" t="s">
        <v>69</v>
      </c>
      <c r="D19" s="11"/>
      <c r="E19" s="95"/>
      <c r="F19" s="7">
        <f>+F16*(D19/100)</f>
        <v>0</v>
      </c>
      <c r="G19" s="125">
        <f>IF((TRUNC(D19,2)-D19)=0,0,1)</f>
        <v>0</v>
      </c>
    </row>
    <row r="20" spans="2:7" ht="9.75" customHeight="1">
      <c r="B20" s="91"/>
      <c r="C20" s="86"/>
      <c r="D20" s="92"/>
      <c r="E20" s="86"/>
      <c r="F20" s="16"/>
      <c r="G20" s="125"/>
    </row>
    <row r="21" spans="2:7" ht="30.75" customHeight="1">
      <c r="B21" s="134" t="s">
        <v>179</v>
      </c>
      <c r="C21" s="96"/>
      <c r="D21" s="92"/>
      <c r="E21" s="92"/>
      <c r="F21" s="97">
        <f>SUM(F16:F19)</f>
        <v>0</v>
      </c>
      <c r="G21" s="114">
        <f>SUM(G10:G19)</f>
        <v>0</v>
      </c>
    </row>
    <row r="22" spans="2:6" ht="15.75" customHeight="1">
      <c r="B22" s="239">
        <f>IF(G21=0,"","Bylo zadáno více než povolený počet 2 desetinných míst v  "&amp;G21&amp;" buňkách")</f>
      </c>
      <c r="C22" s="239"/>
      <c r="D22" s="239"/>
      <c r="E22" s="239"/>
      <c r="F22" s="239"/>
    </row>
    <row r="23" spans="2:8" ht="15.75" customHeight="1">
      <c r="B23" s="183"/>
      <c r="C23" s="183"/>
      <c r="D23" s="183"/>
      <c r="E23" s="183"/>
      <c r="F23" s="183"/>
      <c r="G23" s="183"/>
      <c r="H23" s="183"/>
    </row>
    <row r="24" ht="15">
      <c r="B24" s="17" t="s">
        <v>129</v>
      </c>
    </row>
    <row r="25" ht="17.25" customHeight="1">
      <c r="B25" s="17" t="s">
        <v>186</v>
      </c>
    </row>
    <row r="26" spans="2:6" ht="51" customHeight="1">
      <c r="B26" s="188" t="s">
        <v>209</v>
      </c>
      <c r="C26" s="188"/>
      <c r="D26" s="188"/>
      <c r="E26" s="188"/>
      <c r="F26" s="188"/>
    </row>
    <row r="28" ht="15">
      <c r="B28" s="27" t="s">
        <v>164</v>
      </c>
    </row>
  </sheetData>
  <sheetProtection password="CC06" sheet="1"/>
  <mergeCells count="9">
    <mergeCell ref="B26:F26"/>
    <mergeCell ref="B2:G2"/>
    <mergeCell ref="B6:B8"/>
    <mergeCell ref="C6:C8"/>
    <mergeCell ref="D6:D8"/>
    <mergeCell ref="E6:E8"/>
    <mergeCell ref="F6:F8"/>
    <mergeCell ref="B22:F22"/>
    <mergeCell ref="B23:H23"/>
  </mergeCells>
  <printOptions/>
  <pageMargins left="0.28" right="0.23" top="0.49" bottom="0.52" header="0.4921259845" footer="0.4921259845"/>
  <pageSetup fitToHeight="1" fitToWidth="1" horizontalDpi="600" verticalDpi="600" orientation="portrait" paperSize="9" scale="89" r:id="rId1"/>
</worksheet>
</file>

<file path=xl/worksheets/sheet8.xml><?xml version="1.0" encoding="utf-8"?>
<worksheet xmlns="http://schemas.openxmlformats.org/spreadsheetml/2006/main" xmlns:r="http://schemas.openxmlformats.org/officeDocument/2006/relationships">
  <dimension ref="B1:K87"/>
  <sheetViews>
    <sheetView tabSelected="1" zoomScalePageLayoutView="0" workbookViewId="0" topLeftCell="A7">
      <selection activeCell="H24" sqref="H24"/>
    </sheetView>
  </sheetViews>
  <sheetFormatPr defaultColWidth="9.140625" defaultRowHeight="12.75"/>
  <cols>
    <col min="1" max="1" width="3.28125" style="13" customWidth="1"/>
    <col min="2" max="2" width="10.28125" style="13" customWidth="1"/>
    <col min="3" max="3" width="9.140625" style="13" customWidth="1"/>
    <col min="4" max="4" width="35.57421875" style="13" customWidth="1"/>
    <col min="5" max="5" width="9.140625" style="13" customWidth="1"/>
    <col min="6" max="6" width="33.57421875" style="13" customWidth="1"/>
    <col min="7" max="7" width="14.140625" style="13" customWidth="1"/>
    <col min="8" max="8" width="16.28125" style="13" customWidth="1"/>
    <col min="9" max="9" width="20.421875" style="13" customWidth="1"/>
    <col min="10" max="10" width="17.57421875" style="13" customWidth="1"/>
    <col min="11" max="16384" width="9.140625" style="13" customWidth="1"/>
  </cols>
  <sheetData>
    <row r="1" ht="12.75">
      <c r="B1" s="12"/>
    </row>
    <row r="2" spans="2:4" ht="15.75">
      <c r="B2" s="14" t="s">
        <v>190</v>
      </c>
      <c r="C2" s="14"/>
      <c r="D2" s="14"/>
    </row>
    <row r="3" spans="2:9" ht="12.75">
      <c r="B3" s="17" t="s">
        <v>189</v>
      </c>
      <c r="I3" s="98"/>
    </row>
    <row r="4" spans="2:9" ht="12.75">
      <c r="B4" s="17"/>
      <c r="I4" s="98"/>
    </row>
    <row r="5" ht="12.75">
      <c r="B5" s="27" t="s">
        <v>164</v>
      </c>
    </row>
    <row r="6" ht="12.75">
      <c r="B6" s="27"/>
    </row>
    <row r="7" ht="12.75">
      <c r="B7" s="12" t="s">
        <v>80</v>
      </c>
    </row>
    <row r="8" ht="12.75">
      <c r="B8" s="12"/>
    </row>
    <row r="9" ht="12.75">
      <c r="B9" s="12" t="s">
        <v>135</v>
      </c>
    </row>
    <row r="10" ht="12.75">
      <c r="B10" s="12" t="s">
        <v>197</v>
      </c>
    </row>
    <row r="11" ht="13.5" thickBot="1">
      <c r="B11" s="17" t="s">
        <v>188</v>
      </c>
    </row>
    <row r="12" spans="2:9" ht="39" thickBot="1">
      <c r="B12" s="250" t="s">
        <v>194</v>
      </c>
      <c r="C12" s="251"/>
      <c r="D12" s="251"/>
      <c r="E12" s="251"/>
      <c r="F12" s="252"/>
      <c r="G12" s="30" t="s">
        <v>195</v>
      </c>
      <c r="H12" s="30" t="s">
        <v>169</v>
      </c>
      <c r="I12" s="31" t="s">
        <v>187</v>
      </c>
    </row>
    <row r="13" spans="2:10" ht="13.5" thickTop="1">
      <c r="B13" s="253" t="s">
        <v>77</v>
      </c>
      <c r="C13" s="254"/>
      <c r="D13" s="254"/>
      <c r="E13" s="254"/>
      <c r="F13" s="255"/>
      <c r="G13" s="99">
        <v>65</v>
      </c>
      <c r="H13" s="8"/>
      <c r="I13" s="32">
        <f>G13*H13</f>
        <v>0</v>
      </c>
      <c r="J13" s="113">
        <f>IF((TRUNC(H13,2)-H13)=0,0,1)</f>
        <v>0</v>
      </c>
    </row>
    <row r="14" spans="2:10" ht="12.75">
      <c r="B14" s="240" t="s">
        <v>78</v>
      </c>
      <c r="C14" s="171"/>
      <c r="D14" s="171"/>
      <c r="E14" s="171"/>
      <c r="F14" s="172"/>
      <c r="G14" s="100">
        <v>100</v>
      </c>
      <c r="H14" s="9"/>
      <c r="I14" s="32">
        <f>G14*H14</f>
        <v>0</v>
      </c>
      <c r="J14" s="113">
        <f>IF((TRUNC(H14,2)-H14)=0,0,1)</f>
        <v>0</v>
      </c>
    </row>
    <row r="15" spans="2:10" ht="12.75">
      <c r="B15" s="240" t="s">
        <v>79</v>
      </c>
      <c r="C15" s="171"/>
      <c r="D15" s="171"/>
      <c r="E15" s="171"/>
      <c r="F15" s="172"/>
      <c r="G15" s="100">
        <v>45</v>
      </c>
      <c r="H15" s="8"/>
      <c r="I15" s="32">
        <f>G15*H15</f>
        <v>0</v>
      </c>
      <c r="J15" s="113">
        <f>IF((TRUNC(H15,2)-H15)=0,0,1)</f>
        <v>0</v>
      </c>
    </row>
    <row r="16" spans="2:10" ht="12.75">
      <c r="B16" s="240" t="s">
        <v>90</v>
      </c>
      <c r="C16" s="171"/>
      <c r="D16" s="171"/>
      <c r="E16" s="171"/>
      <c r="F16" s="172"/>
      <c r="G16" s="100">
        <v>20</v>
      </c>
      <c r="H16" s="8"/>
      <c r="I16" s="32">
        <f>G16*H16</f>
        <v>0</v>
      </c>
      <c r="J16" s="113">
        <f>IF((TRUNC(H16,2)-H16)=0,0,1)</f>
        <v>0</v>
      </c>
    </row>
    <row r="17" spans="2:10" ht="12.75">
      <c r="B17" s="240" t="s">
        <v>92</v>
      </c>
      <c r="C17" s="171"/>
      <c r="D17" s="171"/>
      <c r="E17" s="171"/>
      <c r="F17" s="172"/>
      <c r="G17" s="100">
        <v>40</v>
      </c>
      <c r="H17" s="8"/>
      <c r="I17" s="32">
        <f>G17*H17</f>
        <v>0</v>
      </c>
      <c r="J17" s="113">
        <f>IF((TRUNC(H17,2)-H17)=0,0,1)</f>
        <v>0</v>
      </c>
    </row>
    <row r="18" spans="2:10" ht="13.5" thickBot="1">
      <c r="B18" s="241" t="s">
        <v>192</v>
      </c>
      <c r="C18" s="242"/>
      <c r="D18" s="242"/>
      <c r="E18" s="242"/>
      <c r="F18" s="243"/>
      <c r="G18" s="101">
        <f>SUM(G13:G17)</f>
        <v>270</v>
      </c>
      <c r="H18" s="101"/>
      <c r="I18" s="102">
        <f>SUM(I13:I17)</f>
        <v>0</v>
      </c>
      <c r="J18" s="113"/>
    </row>
    <row r="19" ht="12.75">
      <c r="J19" s="113"/>
    </row>
    <row r="20" spans="2:10" ht="12.75">
      <c r="B20" s="12" t="s">
        <v>136</v>
      </c>
      <c r="J20" s="113"/>
    </row>
    <row r="21" spans="2:10" ht="12.75">
      <c r="B21" s="12" t="s">
        <v>130</v>
      </c>
      <c r="J21" s="113"/>
    </row>
    <row r="22" spans="2:10" ht="13.5" thickBot="1">
      <c r="B22" s="17" t="s">
        <v>191</v>
      </c>
      <c r="J22" s="113"/>
    </row>
    <row r="23" spans="2:10" ht="62.25" customHeight="1" thickBot="1">
      <c r="B23" s="244" t="s">
        <v>193</v>
      </c>
      <c r="C23" s="245"/>
      <c r="D23" s="245"/>
      <c r="E23" s="245"/>
      <c r="F23" s="246"/>
      <c r="G23" s="30" t="s">
        <v>195</v>
      </c>
      <c r="H23" s="30" t="s">
        <v>169</v>
      </c>
      <c r="I23" s="31" t="s">
        <v>187</v>
      </c>
      <c r="J23" s="113"/>
    </row>
    <row r="24" spans="2:10" ht="21" customHeight="1" thickBot="1" thickTop="1">
      <c r="B24" s="247" t="s">
        <v>192</v>
      </c>
      <c r="C24" s="248"/>
      <c r="D24" s="248"/>
      <c r="E24" s="248"/>
      <c r="F24" s="249"/>
      <c r="G24" s="148">
        <v>200</v>
      </c>
      <c r="H24" s="8"/>
      <c r="I24" s="149">
        <f>G24*H24</f>
        <v>0</v>
      </c>
      <c r="J24" s="113">
        <f>IF((TRUNC(H24,2)-H24)=0,0,1)</f>
        <v>0</v>
      </c>
    </row>
    <row r="25" spans="2:10" ht="13.5" thickBot="1">
      <c r="B25" s="103"/>
      <c r="C25" s="103"/>
      <c r="D25" s="103"/>
      <c r="E25" s="103"/>
      <c r="F25" s="103"/>
      <c r="G25" s="150"/>
      <c r="H25" s="150"/>
      <c r="I25" s="151"/>
      <c r="J25" s="165"/>
    </row>
    <row r="26" spans="2:11" ht="22.5" customHeight="1" thickBot="1">
      <c r="B26" s="137" t="s">
        <v>223</v>
      </c>
      <c r="C26" s="138"/>
      <c r="D26" s="138"/>
      <c r="E26" s="138"/>
      <c r="F26" s="138"/>
      <c r="G26" s="138"/>
      <c r="H26" s="138"/>
      <c r="I26" s="139">
        <f>I18+I24</f>
        <v>0</v>
      </c>
      <c r="J26" s="147">
        <f>SUM(J13,J14,J15,J16,J17,J24)</f>
        <v>0</v>
      </c>
      <c r="K26" s="113"/>
    </row>
    <row r="27" spans="2:10" ht="12.75">
      <c r="B27" s="27"/>
      <c r="C27" s="27"/>
      <c r="D27" s="27"/>
      <c r="E27" s="187"/>
      <c r="F27" s="187"/>
      <c r="G27" s="187"/>
      <c r="H27" s="187"/>
      <c r="I27" s="187"/>
      <c r="J27" s="27"/>
    </row>
    <row r="28" spans="2:10" ht="15.75">
      <c r="B28" s="183">
        <f>IF(J26=0,"","Bylo zadáno více než povolený počet 2 desetinných míst v  "&amp;J26&amp;" buňkách.")</f>
      </c>
      <c r="C28" s="183"/>
      <c r="D28" s="183"/>
      <c r="E28" s="183"/>
      <c r="F28" s="183"/>
      <c r="G28" s="183"/>
      <c r="H28" s="183"/>
      <c r="I28" s="126"/>
      <c r="J28" s="27"/>
    </row>
    <row r="29" spans="2:9" ht="12.75">
      <c r="B29" s="27" t="s">
        <v>86</v>
      </c>
      <c r="C29" s="27"/>
      <c r="D29" s="27"/>
      <c r="E29" s="27"/>
      <c r="F29" s="27"/>
      <c r="G29" s="27"/>
      <c r="H29" s="27"/>
      <c r="I29" s="27"/>
    </row>
    <row r="30" spans="2:9" ht="12.75">
      <c r="B30" s="27"/>
      <c r="C30" s="27"/>
      <c r="D30" s="27"/>
      <c r="E30" s="27"/>
      <c r="F30" s="27"/>
      <c r="G30" s="27"/>
      <c r="H30" s="27"/>
      <c r="I30" s="27"/>
    </row>
    <row r="31" spans="2:9" ht="12.75">
      <c r="B31" s="104" t="s">
        <v>93</v>
      </c>
      <c r="G31" s="105"/>
      <c r="H31" s="105"/>
      <c r="I31" s="105"/>
    </row>
    <row r="32" ht="12.75">
      <c r="B32" s="17" t="s">
        <v>94</v>
      </c>
    </row>
    <row r="33" ht="12.75">
      <c r="B33" s="17" t="s">
        <v>96</v>
      </c>
    </row>
    <row r="34" ht="12.75">
      <c r="B34" s="17" t="s">
        <v>109</v>
      </c>
    </row>
    <row r="35" ht="12.75">
      <c r="B35" s="17" t="s">
        <v>95</v>
      </c>
    </row>
    <row r="36" ht="12.75" customHeight="1">
      <c r="B36" s="17" t="s">
        <v>111</v>
      </c>
    </row>
    <row r="37" ht="12.75">
      <c r="B37" s="13" t="s">
        <v>97</v>
      </c>
    </row>
    <row r="38" ht="12.75">
      <c r="B38" s="13" t="s">
        <v>91</v>
      </c>
    </row>
    <row r="39" ht="12.75">
      <c r="B39" s="13" t="s">
        <v>100</v>
      </c>
    </row>
    <row r="40" ht="12.75">
      <c r="B40" s="13" t="s">
        <v>87</v>
      </c>
    </row>
    <row r="41" ht="12.75">
      <c r="B41" s="104" t="s">
        <v>110</v>
      </c>
    </row>
    <row r="42" ht="12.75">
      <c r="B42" s="17" t="s">
        <v>94</v>
      </c>
    </row>
    <row r="43" ht="12.75">
      <c r="B43" s="17" t="s">
        <v>101</v>
      </c>
    </row>
    <row r="44" ht="12.75">
      <c r="B44" s="17" t="s">
        <v>104</v>
      </c>
    </row>
    <row r="45" ht="12.75">
      <c r="B45" s="17" t="s">
        <v>105</v>
      </c>
    </row>
    <row r="46" ht="12.75">
      <c r="B46" s="13" t="s">
        <v>112</v>
      </c>
    </row>
    <row r="47" ht="12.75">
      <c r="B47" s="17" t="s">
        <v>102</v>
      </c>
    </row>
    <row r="48" ht="12.75">
      <c r="B48" s="17" t="s">
        <v>103</v>
      </c>
    </row>
    <row r="49" ht="12.75">
      <c r="B49" s="26" t="s">
        <v>106</v>
      </c>
    </row>
    <row r="50" ht="12.75">
      <c r="B50" s="27" t="s">
        <v>88</v>
      </c>
    </row>
    <row r="51" ht="12.75">
      <c r="B51" s="13" t="s">
        <v>89</v>
      </c>
    </row>
    <row r="52" ht="12.75">
      <c r="B52" s="13" t="s">
        <v>87</v>
      </c>
    </row>
    <row r="53" ht="12.75">
      <c r="B53" s="12" t="s">
        <v>107</v>
      </c>
    </row>
    <row r="54" ht="12.75" customHeight="1">
      <c r="B54" s="13" t="s">
        <v>98</v>
      </c>
    </row>
    <row r="55" ht="12.75">
      <c r="B55" s="13" t="s">
        <v>99</v>
      </c>
    </row>
    <row r="56" ht="12.75">
      <c r="B56" s="12" t="s">
        <v>108</v>
      </c>
    </row>
    <row r="57" ht="12.75">
      <c r="B57" s="13" t="s">
        <v>113</v>
      </c>
    </row>
    <row r="58" ht="12.75">
      <c r="B58" s="13" t="s">
        <v>140</v>
      </c>
    </row>
    <row r="59" ht="9.75" customHeight="1"/>
    <row r="60" spans="2:9" ht="12.75">
      <c r="B60" s="27"/>
      <c r="C60" s="27"/>
      <c r="D60" s="27"/>
      <c r="E60" s="27"/>
      <c r="F60" s="27"/>
      <c r="G60" s="27"/>
      <c r="H60" s="27"/>
      <c r="I60" s="27"/>
    </row>
    <row r="61" spans="2:9" ht="12.75">
      <c r="B61" s="27"/>
      <c r="C61" s="27"/>
      <c r="D61" s="27"/>
      <c r="E61" s="27"/>
      <c r="F61" s="27"/>
      <c r="G61" s="27"/>
      <c r="H61" s="27"/>
      <c r="I61" s="27"/>
    </row>
    <row r="62" spans="2:9" ht="70.5" customHeight="1">
      <c r="B62" s="188" t="s">
        <v>210</v>
      </c>
      <c r="C62" s="188"/>
      <c r="D62" s="188"/>
      <c r="E62" s="188"/>
      <c r="F62" s="188"/>
      <c r="G62" s="188"/>
      <c r="H62" s="105"/>
      <c r="I62" s="105"/>
    </row>
    <row r="63" ht="12.75">
      <c r="B63" s="17"/>
    </row>
    <row r="64" ht="12.75">
      <c r="B64" s="17"/>
    </row>
    <row r="65" ht="12.75">
      <c r="B65" s="17"/>
    </row>
    <row r="66" ht="12.75">
      <c r="B66" s="17"/>
    </row>
    <row r="67" ht="12.75">
      <c r="B67" s="17"/>
    </row>
    <row r="72" ht="12.75">
      <c r="B72" s="104"/>
    </row>
    <row r="73" ht="12.75">
      <c r="B73" s="17"/>
    </row>
    <row r="74" ht="12.75">
      <c r="B74" s="17"/>
    </row>
    <row r="75" ht="12.75">
      <c r="B75" s="17"/>
    </row>
    <row r="76" ht="12.75">
      <c r="B76" s="17"/>
    </row>
    <row r="78" ht="12.75">
      <c r="B78" s="17"/>
    </row>
    <row r="79" ht="12.75">
      <c r="B79" s="17"/>
    </row>
    <row r="80" ht="12.75">
      <c r="B80" s="26"/>
    </row>
    <row r="81" ht="12.75">
      <c r="B81" s="27"/>
    </row>
    <row r="84" ht="12.75">
      <c r="B84" s="12"/>
    </row>
    <row r="87" ht="12.75">
      <c r="B87" s="12"/>
    </row>
  </sheetData>
  <sheetProtection password="CC06" sheet="1"/>
  <mergeCells count="12">
    <mergeCell ref="B12:F12"/>
    <mergeCell ref="B13:F13"/>
    <mergeCell ref="B14:F14"/>
    <mergeCell ref="B15:F15"/>
    <mergeCell ref="B16:F16"/>
    <mergeCell ref="B62:G62"/>
    <mergeCell ref="B17:F17"/>
    <mergeCell ref="B18:F18"/>
    <mergeCell ref="E27:I27"/>
    <mergeCell ref="B23:F23"/>
    <mergeCell ref="B24:F24"/>
    <mergeCell ref="B28:H28"/>
  </mergeCells>
  <printOptions/>
  <pageMargins left="0.787401575" right="0.787401575" top="0.984251969" bottom="0.984251969" header="0.4921259845" footer="0.4921259845"/>
  <pageSetup fitToHeight="2" horizontalDpi="600" verticalDpi="600" orientation="landscape" paperSize="9" scale="83" r:id="rId1"/>
  <rowBreaks count="1" manualBreakCount="1">
    <brk id="28" min="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u03413</dc:creator>
  <cp:keywords/>
  <dc:description/>
  <cp:lastModifiedBy>Bolfová Petra</cp:lastModifiedBy>
  <cp:lastPrinted>2017-02-28T22:16:42Z</cp:lastPrinted>
  <dcterms:created xsi:type="dcterms:W3CDTF">2005-10-10T07:57:00Z</dcterms:created>
  <dcterms:modified xsi:type="dcterms:W3CDTF">2021-06-10T07:55:24Z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-80980493</vt:i4>
  </property>
  <property fmtid="{D5CDD505-2E9C-101B-9397-08002B2CF9AE}" pid="3" name="_NewReviewCycle">
    <vt:lpwstr/>
  </property>
  <property fmtid="{D5CDD505-2E9C-101B-9397-08002B2CF9AE}" pid="4" name="_EmailSubject">
    <vt:lpwstr>Příloha č. 2 ZD_Cenová tabulka.xls</vt:lpwstr>
  </property>
  <property fmtid="{D5CDD505-2E9C-101B-9397-08002B2CF9AE}" pid="5" name="_AuthorEmail">
    <vt:lpwstr>Miloslav.Siroky@cnb.cz</vt:lpwstr>
  </property>
  <property fmtid="{D5CDD505-2E9C-101B-9397-08002B2CF9AE}" pid="6" name="_AuthorEmailDisplayName">
    <vt:lpwstr>Široký Miloslav</vt:lpwstr>
  </property>
  <property fmtid="{D5CDD505-2E9C-101B-9397-08002B2CF9AE}" pid="7" name="_PreviousAdHocReviewCycleID">
    <vt:i4>-1524320493</vt:i4>
  </property>
  <property fmtid="{D5CDD505-2E9C-101B-9397-08002B2CF9AE}" pid="8" name="_ReviewingToolsShownOnce">
    <vt:lpwstr/>
  </property>
</Properties>
</file>