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60" yWindow="165" windowWidth="17940" windowHeight="11310" activeTab="0"/>
  </bookViews>
  <sheets>
    <sheet name="Ident. údaje" sheetId="9" r:id="rId1"/>
    <sheet name="Souhrn" sheetId="1" r:id="rId2"/>
    <sheet name="Praha" sheetId="14" r:id="rId3"/>
    <sheet name="Brno" sheetId="2" r:id="rId4"/>
    <sheet name="Hradec Králové" sheetId="10" r:id="rId5"/>
    <sheet name="Ostrava" sheetId="11" r:id="rId6"/>
    <sheet name="České Budějovice" sheetId="13" r:id="rId7"/>
    <sheet name="Ústí n. L." sheetId="12" r:id="rId8"/>
  </sheets>
  <definedNames/>
  <calcPr calcId="145621"/>
</workbook>
</file>

<file path=xl/sharedStrings.xml><?xml version="1.0" encoding="utf-8"?>
<sst xmlns="http://schemas.openxmlformats.org/spreadsheetml/2006/main" count="542" uniqueCount="118">
  <si>
    <t>hodinová sazba technika</t>
  </si>
  <si>
    <t>počet</t>
  </si>
  <si>
    <t>cena/jednotka</t>
  </si>
  <si>
    <t>jednotka</t>
  </si>
  <si>
    <t>cena celkem</t>
  </si>
  <si>
    <t>hod.</t>
  </si>
  <si>
    <t>km</t>
  </si>
  <si>
    <t>měsíc</t>
  </si>
  <si>
    <t>Paušální platby</t>
  </si>
  <si>
    <t>ks</t>
  </si>
  <si>
    <t>kpl</t>
  </si>
  <si>
    <t>hod</t>
  </si>
  <si>
    <t>DPH</t>
  </si>
  <si>
    <t>cena vč. DPH</t>
  </si>
  <si>
    <t>počet předepsaných servisních prohlídek za rok</t>
  </si>
  <si>
    <t>Brno</t>
  </si>
  <si>
    <t>Hradec Králové</t>
  </si>
  <si>
    <t>Ostrava</t>
  </si>
  <si>
    <t>Praha</t>
  </si>
  <si>
    <t>České Budějovice</t>
  </si>
  <si>
    <t>Ústí nad Labem</t>
  </si>
  <si>
    <t>CELKEM</t>
  </si>
  <si>
    <t>bez DPH</t>
  </si>
  <si>
    <t>Celkové náklady za 4 roky:</t>
  </si>
  <si>
    <t>vč. DPH</t>
  </si>
  <si>
    <t>dveře ČB5</t>
  </si>
  <si>
    <t>dveře ÚL4</t>
  </si>
  <si>
    <t>dveře P1</t>
  </si>
  <si>
    <t>dveře P2</t>
  </si>
  <si>
    <t>dveře P3</t>
  </si>
  <si>
    <t>dveře P4</t>
  </si>
  <si>
    <t>dveře P5</t>
  </si>
  <si>
    <t>dveře P6</t>
  </si>
  <si>
    <t>dveře P7</t>
  </si>
  <si>
    <t>dveře P8</t>
  </si>
  <si>
    <t>dveře P9</t>
  </si>
  <si>
    <t>dveře P10</t>
  </si>
  <si>
    <t>dveře O1</t>
  </si>
  <si>
    <t>dveře O2</t>
  </si>
  <si>
    <t>dveře O3</t>
  </si>
  <si>
    <t>dveře O4</t>
  </si>
  <si>
    <t>dveře O5</t>
  </si>
  <si>
    <t>dveře HK1</t>
  </si>
  <si>
    <t>dveře HK2</t>
  </si>
  <si>
    <t>dveře HK3</t>
  </si>
  <si>
    <t>dveře HK4</t>
  </si>
  <si>
    <t>dveře HK5</t>
  </si>
  <si>
    <t>dveře HK6</t>
  </si>
  <si>
    <t>dveře B1</t>
  </si>
  <si>
    <t>dveře B2</t>
  </si>
  <si>
    <t>dveře B3</t>
  </si>
  <si>
    <t>dveře B4</t>
  </si>
  <si>
    <t>dveře B5</t>
  </si>
  <si>
    <t>dveře B6</t>
  </si>
  <si>
    <t>Název:</t>
  </si>
  <si>
    <t>Adresa:</t>
  </si>
  <si>
    <t>IČO:</t>
  </si>
  <si>
    <t>DIČ:</t>
  </si>
  <si>
    <t xml:space="preserve"> *Jméno a příjmení zástupce:</t>
  </si>
  <si>
    <t>Datum:</t>
  </si>
  <si>
    <t>* Podpis:</t>
  </si>
  <si>
    <t>Pravidelná preventivní prohlídka a údržba</t>
  </si>
  <si>
    <t>Celkové náklady za 4 roky</t>
  </si>
  <si>
    <t>Identifikační údaje dodavatele</t>
  </si>
  <si>
    <t>* osoba oprávněná jednat a podepisovat jménem dodavatele</t>
  </si>
  <si>
    <t>Opravy (pozáruční servis)</t>
  </si>
  <si>
    <t>servisní pohotovost za měsíc</t>
  </si>
  <si>
    <t>Příloha č. 2 ZD - Cenová tabulka</t>
  </si>
  <si>
    <t>další</t>
  </si>
  <si>
    <t>interface pro připojení k LAN</t>
  </si>
  <si>
    <t>Software pro 2 klientské pracoviště vč. licencí a dokumentace (jednotlivé položky vypsat do samostatných řádků)</t>
  </si>
  <si>
    <t>uživatelská dokumentace</t>
  </si>
  <si>
    <t>Elektromechanické zámky  (na všechny požadované TD v rámci objektu)</t>
  </si>
  <si>
    <t>Ostatní hardware TD (vypsat do jednotl. řádků vč. uvedení typového označení)</t>
  </si>
  <si>
    <t>Montáž a demontáž zařízení (zámků a příslušenství do TD)</t>
  </si>
  <si>
    <t>instalace software na 2 klientské pracoviště</t>
  </si>
  <si>
    <t>montáž a demontáž zámků a příslušenství do všech požadovaných TD v objektu</t>
  </si>
  <si>
    <t>školení uživatelů (sw klientské pracoviště)</t>
  </si>
  <si>
    <t>Śkolení v objektu pobočky</t>
  </si>
  <si>
    <t>Celková cena za dodávku nového systému</t>
  </si>
  <si>
    <t>ovládací klávesnice na TD</t>
  </si>
  <si>
    <t>kilometrovné *</t>
  </si>
  <si>
    <t>el.mech.zámek typ ...</t>
  </si>
  <si>
    <t>* tyto položky budou ve smlouvě uvedeny v paušálních cenách</t>
  </si>
  <si>
    <t>Celková cena pravidelných preventivních prohlídek a údržby za rok</t>
  </si>
  <si>
    <t>elektromechanický zámek typ …</t>
  </si>
  <si>
    <t xml:space="preserve"> bez DPH</t>
  </si>
  <si>
    <t>Celková cena oprav za rok (modelový odhad - 1 výjezd, 2 os., á 4 hod.)</t>
  </si>
  <si>
    <t>Software pro 8 klientských pracovišť vč. licencí a dokumentace (jednotlivé položky vypsat do samostatných řádků)</t>
  </si>
  <si>
    <t>Hardware pro server systému dálkové správy</t>
  </si>
  <si>
    <t>server pro systém dálkové správy</t>
  </si>
  <si>
    <t>instalace software na 8 klientských pracovišť</t>
  </si>
  <si>
    <t>Software pro server vč. licencí a dokumentace (jednotlivé položky vypsat do samostatných řádků)</t>
  </si>
  <si>
    <t>licence sw pro server systému  dálkové správy</t>
  </si>
  <si>
    <t>instalace software na server systému dálkové správy</t>
  </si>
  <si>
    <t>Náklady na opravy a pravidelnou údržbu za 4 roky:</t>
  </si>
  <si>
    <t>Náklady na opravy a pravidelnou údržbu za 4 roky</t>
  </si>
  <si>
    <t>Náklady na obnovu systému trezorových zámků</t>
  </si>
  <si>
    <t>Obnova systému trezorových zámků dveří P1,P6,P7,P8,P9,P10</t>
  </si>
  <si>
    <t>Obnova systému trezorových zámků dveří B1,B2,B4</t>
  </si>
  <si>
    <t>Obnova systému trezorových zámků HK1,HK2,HK3</t>
  </si>
  <si>
    <t>Obnova systému trezorových zámků dveří O1,O2,O3,O4</t>
  </si>
  <si>
    <t>licence sw pro klientské pracoviště</t>
  </si>
  <si>
    <r>
      <t>Ostatní hardware TD</t>
    </r>
    <r>
      <rPr>
        <b/>
        <sz val="11"/>
        <rFont val="Calibri"/>
        <family val="2"/>
        <scheme val="minor"/>
      </rPr>
      <t xml:space="preserve"> (vypsat do jednotl. řádků vč. uvedení typového označení)</t>
    </r>
  </si>
  <si>
    <r>
      <t xml:space="preserve">elektromechanický zámek </t>
    </r>
    <r>
      <rPr>
        <sz val="11"/>
        <rFont val="Calibri"/>
        <family val="2"/>
        <scheme val="minor"/>
      </rPr>
      <t>typ …</t>
    </r>
  </si>
  <si>
    <t>Instalace klientského software</t>
  </si>
  <si>
    <t>Instalace software pro server</t>
  </si>
  <si>
    <t>ztráta času na cestě 1 technika*</t>
  </si>
  <si>
    <t>počet techniků na pravidelné preventivní prohlídce</t>
  </si>
  <si>
    <t>os.</t>
  </si>
  <si>
    <t>Obnova systému trezorových zámků a systému dálkové správy a provádění servisu trezorových zámků a trezorových dveří II</t>
  </si>
  <si>
    <t>budova ústředí ČNB Praha</t>
  </si>
  <si>
    <t>budova pobočka ČNB Brno</t>
  </si>
  <si>
    <t>budova pobočka ČNB Hradec Králové</t>
  </si>
  <si>
    <t>budova pobočka ČNB Ostrava</t>
  </si>
  <si>
    <t>budova územní pracoviště ČNB České Budějovice</t>
  </si>
  <si>
    <t>budova územní pracoviště ČNB Ústí nad Labem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</si>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</sst>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vertical="top"/>
    </xf>
    <xf numFmtId="164" fontId="0" fillId="0" borderId="0" xfId="0" applyNumberFormat="1" applyFill="1"/>
    <xf numFmtId="164" fontId="0" fillId="0" borderId="0" xfId="0" applyNumberFormat="1"/>
    <xf numFmtId="164" fontId="3" fillId="0" borderId="0" xfId="0" applyNumberFormat="1" applyFont="1"/>
    <xf numFmtId="0" fontId="3" fillId="2" borderId="0" xfId="0" applyFont="1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/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0" borderId="2" xfId="0" applyNumberFormat="1" applyFont="1" applyBorder="1" applyAlignment="1">
      <alignment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4" xfId="0" applyBorder="1" applyAlignment="1">
      <alignment vertical="top" wrapText="1"/>
    </xf>
    <xf numFmtId="0" fontId="0" fillId="0" borderId="4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4" xfId="0" applyNumberFormat="1" applyBorder="1"/>
    <xf numFmtId="4" fontId="6" fillId="0" borderId="4" xfId="0" applyNumberFormat="1" applyFont="1" applyBorder="1"/>
    <xf numFmtId="4" fontId="5" fillId="0" borderId="4" xfId="0" applyNumberFormat="1" applyFont="1" applyBorder="1"/>
    <xf numFmtId="4" fontId="2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4" fontId="5" fillId="0" borderId="0" xfId="0" applyNumberFormat="1" applyFont="1"/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0" xfId="0" applyAlignment="1">
      <alignment vertical="center"/>
    </xf>
    <xf numFmtId="2" fontId="3" fillId="0" borderId="4" xfId="0" applyNumberFormat="1" applyFont="1" applyFill="1" applyBorder="1" applyAlignment="1" applyProtection="1">
      <alignment/>
      <protection locked="0"/>
    </xf>
    <xf numFmtId="0" fontId="0" fillId="0" borderId="3" xfId="0" applyBorder="1" applyAlignment="1">
      <alignment wrapText="1"/>
    </xf>
    <xf numFmtId="164" fontId="0" fillId="0" borderId="5" xfId="0" applyNumberFormat="1" applyFill="1" applyBorder="1"/>
    <xf numFmtId="0" fontId="0" fillId="0" borderId="5" xfId="0" applyBorder="1" applyAlignment="1">
      <alignment horizontal="center"/>
    </xf>
    <xf numFmtId="4" fontId="3" fillId="0" borderId="4" xfId="0" applyNumberFormat="1" applyFont="1" applyBorder="1" applyAlignment="1">
      <alignment/>
    </xf>
    <xf numFmtId="4" fontId="0" fillId="0" borderId="0" xfId="0" applyNumberFormat="1" applyBorder="1"/>
    <xf numFmtId="4" fontId="0" fillId="3" borderId="4" xfId="0" applyNumberFormat="1" applyFill="1" applyBorder="1" applyProtection="1">
      <protection locked="0"/>
    </xf>
    <xf numFmtId="4" fontId="3" fillId="0" borderId="4" xfId="0" applyNumberFormat="1" applyFont="1" applyFill="1" applyBorder="1" applyAlignment="1" applyProtection="1">
      <alignment/>
      <protection locked="0"/>
    </xf>
    <xf numFmtId="4" fontId="0" fillId="3" borderId="4" xfId="0" applyNumberFormat="1" applyFill="1" applyBorder="1" applyAlignment="1" applyProtection="1">
      <alignment vertical="top"/>
      <protection locked="0"/>
    </xf>
    <xf numFmtId="0" fontId="0" fillId="0" borderId="0" xfId="0" applyBorder="1"/>
    <xf numFmtId="164" fontId="0" fillId="0" borderId="0" xfId="0" applyNumberFormat="1" applyFill="1" applyBorder="1" applyAlignment="1">
      <alignment vertical="top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5" xfId="0" applyNumberFormat="1" applyFill="1" applyBorder="1" applyAlignment="1">
      <alignment vertical="top"/>
    </xf>
    <xf numFmtId="0" fontId="0" fillId="0" borderId="5" xfId="0" applyFill="1" applyBorder="1" applyAlignment="1">
      <alignment horizontal="center"/>
    </xf>
    <xf numFmtId="2" fontId="0" fillId="3" borderId="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3" fillId="2" borderId="6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3" xfId="0" applyBorder="1" applyAlignment="1" applyProtection="1">
      <alignment horizontal="center"/>
      <protection/>
    </xf>
    <xf numFmtId="4" fontId="0" fillId="3" borderId="3" xfId="0" applyNumberFormat="1" applyFill="1" applyBorder="1" applyProtection="1">
      <protection locked="0"/>
    </xf>
    <xf numFmtId="4" fontId="0" fillId="0" borderId="4" xfId="0" applyNumberFormat="1" applyFill="1" applyBorder="1" applyAlignment="1">
      <alignment vertical="top"/>
    </xf>
    <xf numFmtId="4" fontId="0" fillId="0" borderId="3" xfId="0" applyNumberFormat="1" applyBorder="1"/>
    <xf numFmtId="4" fontId="5" fillId="0" borderId="5" xfId="0" applyNumberFormat="1" applyFont="1" applyBorder="1"/>
    <xf numFmtId="4" fontId="0" fillId="0" borderId="5" xfId="0" applyNumberFormat="1" applyBorder="1"/>
    <xf numFmtId="4" fontId="5" fillId="0" borderId="7" xfId="0" applyNumberFormat="1" applyFont="1" applyBorder="1"/>
    <xf numFmtId="4" fontId="0" fillId="0" borderId="4" xfId="0" applyNumberFormat="1" applyFill="1" applyBorder="1" applyAlignment="1" applyProtection="1">
      <alignment vertical="top"/>
      <protection/>
    </xf>
    <xf numFmtId="4" fontId="0" fillId="0" borderId="4" xfId="0" applyNumberFormat="1" applyFill="1" applyBorder="1" applyProtection="1">
      <protection/>
    </xf>
    <xf numFmtId="4" fontId="5" fillId="0" borderId="3" xfId="0" applyNumberFormat="1" applyFont="1" applyBorder="1"/>
    <xf numFmtId="0" fontId="8" fillId="0" borderId="0" xfId="0" applyFon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6" fillId="0" borderId="1" xfId="0" applyNumberFormat="1" applyFont="1" applyBorder="1"/>
    <xf numFmtId="0" fontId="0" fillId="0" borderId="8" xfId="0" applyBorder="1"/>
    <xf numFmtId="4" fontId="5" fillId="0" borderId="8" xfId="0" applyNumberFormat="1" applyFont="1" applyBorder="1"/>
    <xf numFmtId="0" fontId="0" fillId="0" borderId="6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0" fillId="3" borderId="4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>
      <alignment/>
    </xf>
    <xf numFmtId="0" fontId="0" fillId="0" borderId="4" xfId="0" applyFill="1" applyBorder="1" applyAlignment="1" applyProtection="1">
      <alignment/>
      <protection locked="0"/>
    </xf>
    <xf numFmtId="4" fontId="6" fillId="0" borderId="5" xfId="0" applyNumberFormat="1" applyFont="1" applyBorder="1"/>
    <xf numFmtId="0" fontId="3" fillId="0" borderId="6" xfId="0" applyFont="1" applyBorder="1"/>
    <xf numFmtId="0" fontId="3" fillId="0" borderId="4" xfId="0" applyFont="1" applyBorder="1"/>
    <xf numFmtId="4" fontId="0" fillId="0" borderId="4" xfId="0" applyNumberFormat="1" applyFill="1" applyBorder="1" applyAlignment="1" applyProtection="1">
      <alignment vertical="top"/>
      <protection locked="0"/>
    </xf>
    <xf numFmtId="4" fontId="0" fillId="0" borderId="4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 topLeftCell="A1">
      <selection activeCell="C6" sqref="C6"/>
    </sheetView>
  </sheetViews>
  <sheetFormatPr defaultColWidth="9.140625" defaultRowHeight="15"/>
  <cols>
    <col min="1" max="1" width="14.57421875" style="0" customWidth="1"/>
    <col min="2" max="2" width="19.28125" style="0" customWidth="1"/>
    <col min="3" max="3" width="104.00390625" style="16" customWidth="1"/>
  </cols>
  <sheetData>
    <row r="1" spans="1:4" ht="15">
      <c r="A1" t="s">
        <v>67</v>
      </c>
      <c r="D1" s="11" t="s">
        <v>110</v>
      </c>
    </row>
    <row r="2" ht="42" customHeight="1" thickBot="1"/>
    <row r="3" spans="2:3" ht="19.5" thickBot="1">
      <c r="B3" s="103" t="s">
        <v>63</v>
      </c>
      <c r="C3" s="104"/>
    </row>
    <row r="6" spans="2:3" ht="15">
      <c r="B6" s="17" t="s">
        <v>54</v>
      </c>
      <c r="C6" s="21"/>
    </row>
    <row r="7" spans="2:3" ht="15">
      <c r="B7" s="18" t="s">
        <v>55</v>
      </c>
      <c r="C7" s="22"/>
    </row>
    <row r="8" spans="2:3" ht="15">
      <c r="B8" s="18"/>
      <c r="C8" s="22"/>
    </row>
    <row r="9" spans="2:3" ht="15">
      <c r="B9" s="18"/>
      <c r="C9" s="22"/>
    </row>
    <row r="10" spans="2:3" ht="30" customHeight="1">
      <c r="B10" s="23" t="s">
        <v>58</v>
      </c>
      <c r="C10" s="24"/>
    </row>
    <row r="11" spans="2:3" ht="15">
      <c r="B11" s="18" t="s">
        <v>56</v>
      </c>
      <c r="C11" s="22"/>
    </row>
    <row r="12" spans="2:3" ht="15">
      <c r="B12" s="19" t="s">
        <v>57</v>
      </c>
      <c r="C12" s="25"/>
    </row>
    <row r="16" ht="15">
      <c r="B16" s="13" t="s">
        <v>59</v>
      </c>
    </row>
    <row r="19" ht="15">
      <c r="B19" s="13" t="s">
        <v>60</v>
      </c>
    </row>
    <row r="24" ht="15">
      <c r="A24" t="s">
        <v>64</v>
      </c>
    </row>
  </sheetData>
  <mergeCells count="1">
    <mergeCell ref="B3:C3"/>
  </mergeCells>
  <printOptions/>
  <pageMargins left="0.7" right="0.7" top="0.787401575" bottom="0.7874015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 topLeftCell="A1">
      <selection activeCell="D6" sqref="D6"/>
    </sheetView>
  </sheetViews>
  <sheetFormatPr defaultColWidth="9.140625" defaultRowHeight="15"/>
  <cols>
    <col min="1" max="1" width="24.421875" style="0" customWidth="1"/>
    <col min="3" max="3" width="38.57421875" style="0" customWidth="1"/>
    <col min="4" max="4" width="20.57421875" style="0" customWidth="1"/>
    <col min="5" max="5" width="21.7109375" style="0" customWidth="1"/>
  </cols>
  <sheetData>
    <row r="1" spans="1:8" ht="15">
      <c r="A1" t="s">
        <v>67</v>
      </c>
      <c r="H1" s="11" t="s">
        <v>110</v>
      </c>
    </row>
    <row r="2" spans="2:8" ht="42" customHeight="1" thickBot="1">
      <c r="B2" s="32"/>
      <c r="C2" s="20"/>
      <c r="D2" s="20"/>
      <c r="E2" s="20"/>
      <c r="F2" s="20"/>
      <c r="G2" s="20"/>
      <c r="H2" s="20"/>
    </row>
    <row r="3" spans="2:8" ht="19.5" thickBot="1">
      <c r="B3" s="105" t="s">
        <v>62</v>
      </c>
      <c r="C3" s="106"/>
      <c r="D3" s="106"/>
      <c r="E3" s="107"/>
      <c r="F3" s="85"/>
      <c r="G3" s="85"/>
      <c r="H3" s="85"/>
    </row>
    <row r="5" spans="2:5" ht="15">
      <c r="B5" s="94" t="s">
        <v>97</v>
      </c>
      <c r="C5" s="62"/>
      <c r="D5" s="93" t="s">
        <v>86</v>
      </c>
      <c r="E5" s="93" t="s">
        <v>24</v>
      </c>
    </row>
    <row r="6" spans="2:5" ht="15">
      <c r="B6" s="94"/>
      <c r="C6" s="86" t="s">
        <v>18</v>
      </c>
      <c r="D6" s="87">
        <f>Praha!F34</f>
        <v>0</v>
      </c>
      <c r="E6" s="88">
        <f>D6*1.21</f>
        <v>0</v>
      </c>
    </row>
    <row r="7" spans="3:5" ht="15">
      <c r="C7" s="26" t="s">
        <v>15</v>
      </c>
      <c r="D7" s="34">
        <f>Brno!F25</f>
        <v>0</v>
      </c>
      <c r="E7" s="35">
        <f aca="true" t="shared" si="0" ref="E7:E9">D7*1.21</f>
        <v>0</v>
      </c>
    </row>
    <row r="8" spans="3:5" ht="15">
      <c r="C8" s="26" t="s">
        <v>16</v>
      </c>
      <c r="D8" s="34">
        <f>'Hradec Králové'!F25</f>
        <v>0</v>
      </c>
      <c r="E8" s="35">
        <f t="shared" si="0"/>
        <v>0</v>
      </c>
    </row>
    <row r="9" spans="3:5" ht="15.75" thickBot="1">
      <c r="C9" s="26" t="s">
        <v>17</v>
      </c>
      <c r="D9" s="34">
        <f>Ostrava!F25</f>
        <v>0</v>
      </c>
      <c r="E9" s="35">
        <f t="shared" si="0"/>
        <v>0</v>
      </c>
    </row>
    <row r="10" spans="3:5" ht="15.75" thickTop="1">
      <c r="C10" s="89" t="s">
        <v>21</v>
      </c>
      <c r="D10" s="90">
        <f>SUM(D6:D9)</f>
        <v>0</v>
      </c>
      <c r="E10" s="90">
        <f>D10*1.21</f>
        <v>0</v>
      </c>
    </row>
    <row r="11" spans="4:5" ht="15">
      <c r="D11" s="37"/>
      <c r="E11" s="38"/>
    </row>
    <row r="12" spans="2:5" ht="15">
      <c r="B12" s="13" t="s">
        <v>96</v>
      </c>
      <c r="D12" s="39" t="s">
        <v>86</v>
      </c>
      <c r="E12" s="39" t="s">
        <v>24</v>
      </c>
    </row>
    <row r="13" spans="2:5" ht="15">
      <c r="B13" s="13"/>
      <c r="C13" s="26" t="s">
        <v>18</v>
      </c>
      <c r="D13" s="34">
        <f>Praha!F64</f>
        <v>0</v>
      </c>
      <c r="E13" s="35">
        <f>D13*1.21</f>
        <v>0</v>
      </c>
    </row>
    <row r="14" spans="3:5" ht="15">
      <c r="C14" s="26" t="s">
        <v>15</v>
      </c>
      <c r="D14" s="34">
        <f>Brno!F51</f>
        <v>0</v>
      </c>
      <c r="E14" s="35">
        <f aca="true" t="shared" si="1" ref="E14:E18">D14*1.21</f>
        <v>0</v>
      </c>
    </row>
    <row r="15" spans="3:5" ht="15">
      <c r="C15" s="26" t="s">
        <v>16</v>
      </c>
      <c r="D15" s="34">
        <f>'Hradec Králové'!F51</f>
        <v>0</v>
      </c>
      <c r="E15" s="35">
        <f t="shared" si="1"/>
        <v>0</v>
      </c>
    </row>
    <row r="16" spans="3:5" ht="15">
      <c r="C16" s="26" t="s">
        <v>17</v>
      </c>
      <c r="D16" s="34">
        <f>Ostrava!F50</f>
        <v>0</v>
      </c>
      <c r="E16" s="35">
        <f t="shared" si="1"/>
        <v>0</v>
      </c>
    </row>
    <row r="17" spans="3:5" ht="15">
      <c r="C17" s="26" t="s">
        <v>19</v>
      </c>
      <c r="D17" s="34">
        <f>'České Budějovice'!F24</f>
        <v>0</v>
      </c>
      <c r="E17" s="35">
        <f t="shared" si="1"/>
        <v>0</v>
      </c>
    </row>
    <row r="18" spans="3:5" ht="15.75" thickBot="1">
      <c r="C18" s="86" t="s">
        <v>20</v>
      </c>
      <c r="D18" s="87">
        <f>'Ústí n. L.'!F24</f>
        <v>0</v>
      </c>
      <c r="E18" s="88">
        <f t="shared" si="1"/>
        <v>0</v>
      </c>
    </row>
    <row r="19" spans="3:5" ht="15.75" thickTop="1">
      <c r="C19" s="89" t="s">
        <v>21</v>
      </c>
      <c r="D19" s="90">
        <f>SUM(D13:D18)</f>
        <v>0</v>
      </c>
      <c r="E19" s="90">
        <f>D19*1.21</f>
        <v>0</v>
      </c>
    </row>
    <row r="20" spans="4:5" ht="15">
      <c r="D20" s="40"/>
      <c r="E20" s="40"/>
    </row>
    <row r="21" spans="4:5" ht="15">
      <c r="D21" s="39" t="s">
        <v>22</v>
      </c>
      <c r="E21" s="39" t="s">
        <v>24</v>
      </c>
    </row>
    <row r="22" spans="2:5" ht="15">
      <c r="B22" s="13" t="s">
        <v>23</v>
      </c>
      <c r="C22" s="13"/>
      <c r="D22" s="36">
        <f>D10+D19</f>
        <v>0</v>
      </c>
      <c r="E22" s="36">
        <f>E10+E19</f>
        <v>0</v>
      </c>
    </row>
  </sheetData>
  <mergeCells count="1">
    <mergeCell ref="B3:E3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 topLeftCell="A34">
      <selection activeCell="C7" sqref="C7"/>
    </sheetView>
  </sheetViews>
  <sheetFormatPr defaultColWidth="9.140625" defaultRowHeight="15"/>
  <cols>
    <col min="1" max="1" width="5.140625" style="0" customWidth="1"/>
    <col min="2" max="2" width="71.140625" style="0" customWidth="1"/>
    <col min="3" max="3" width="14.7109375" style="0" customWidth="1"/>
    <col min="4" max="4" width="13.57421875" style="0" customWidth="1"/>
    <col min="6" max="6" width="13.00390625" style="0" customWidth="1"/>
    <col min="7" max="7" width="11.7109375" style="0" customWidth="1"/>
    <col min="8" max="8" width="14.140625" style="0" customWidth="1"/>
    <col min="9" max="9" width="17.421875" style="0" customWidth="1"/>
  </cols>
  <sheetData>
    <row r="1" spans="1:8" ht="15">
      <c r="A1" t="s">
        <v>67</v>
      </c>
      <c r="H1" s="11" t="s">
        <v>110</v>
      </c>
    </row>
    <row r="2" ht="15.75" thickBot="1">
      <c r="H2" s="11"/>
    </row>
    <row r="3" spans="1:8" ht="30.75" customHeight="1" thickBot="1">
      <c r="A3" s="105" t="s">
        <v>111</v>
      </c>
      <c r="B3" s="111"/>
      <c r="C3" s="111"/>
      <c r="D3" s="111"/>
      <c r="E3" s="111"/>
      <c r="F3" s="111"/>
      <c r="G3" s="111"/>
      <c r="H3" s="112"/>
    </row>
    <row r="5" spans="1:9" ht="15">
      <c r="A5" s="10" t="s">
        <v>98</v>
      </c>
      <c r="B5" s="2"/>
      <c r="C5" s="2" t="s">
        <v>2</v>
      </c>
      <c r="D5" s="3" t="s">
        <v>3</v>
      </c>
      <c r="E5" s="3" t="s">
        <v>1</v>
      </c>
      <c r="F5" s="12" t="s">
        <v>4</v>
      </c>
      <c r="G5" s="12" t="s">
        <v>12</v>
      </c>
      <c r="H5" s="12" t="s">
        <v>13</v>
      </c>
      <c r="I5" s="9"/>
    </row>
    <row r="6" spans="1:8" s="52" customFormat="1" ht="24" customHeight="1">
      <c r="A6" s="109" t="s">
        <v>72</v>
      </c>
      <c r="B6" s="110"/>
      <c r="C6" s="53"/>
      <c r="D6" s="44"/>
      <c r="E6" s="44"/>
      <c r="F6" s="57">
        <f>SUM(F7:F8)</f>
        <v>0</v>
      </c>
      <c r="G6" s="57">
        <f>SUM(G7:G8)</f>
        <v>0</v>
      </c>
      <c r="H6" s="57">
        <f>SUM(H7:H8)</f>
        <v>0</v>
      </c>
    </row>
    <row r="7" spans="1:8" ht="15">
      <c r="A7" s="41"/>
      <c r="B7" s="96" t="s">
        <v>85</v>
      </c>
      <c r="C7" s="59"/>
      <c r="D7" s="27" t="s">
        <v>9</v>
      </c>
      <c r="E7" s="28"/>
      <c r="F7" s="34">
        <f>C7*E7</f>
        <v>0</v>
      </c>
      <c r="G7" s="34">
        <f aca="true" t="shared" si="0" ref="G7:G23">F7*0.21</f>
        <v>0</v>
      </c>
      <c r="H7" s="34">
        <f aca="true" t="shared" si="1" ref="H7:H8">F7+G7</f>
        <v>0</v>
      </c>
    </row>
    <row r="8" spans="1:8" ht="15">
      <c r="A8" s="41"/>
      <c r="B8" s="42" t="s">
        <v>68</v>
      </c>
      <c r="C8" s="59"/>
      <c r="D8" s="27" t="s">
        <v>9</v>
      </c>
      <c r="E8" s="28"/>
      <c r="F8" s="34">
        <f>C8*E8</f>
        <v>0</v>
      </c>
      <c r="G8" s="34">
        <f t="shared" si="0"/>
        <v>0</v>
      </c>
      <c r="H8" s="34">
        <f t="shared" si="1"/>
        <v>0</v>
      </c>
    </row>
    <row r="9" spans="1:8" s="52" customFormat="1" ht="26.25" customHeight="1">
      <c r="A9" s="109" t="s">
        <v>73</v>
      </c>
      <c r="B9" s="110"/>
      <c r="C9" s="60"/>
      <c r="D9" s="44"/>
      <c r="E9" s="44"/>
      <c r="F9" s="57">
        <f>SUM(F10:F12)</f>
        <v>0</v>
      </c>
      <c r="G9" s="57">
        <f>SUM(G10:G12)</f>
        <v>0</v>
      </c>
      <c r="H9" s="57">
        <f>SUM(H10:H12)</f>
        <v>0</v>
      </c>
    </row>
    <row r="10" spans="1:8" ht="15" customHeight="1">
      <c r="A10" s="43"/>
      <c r="B10" s="29" t="s">
        <v>80</v>
      </c>
      <c r="C10" s="59"/>
      <c r="D10" s="27" t="s">
        <v>9</v>
      </c>
      <c r="E10" s="28"/>
      <c r="F10" s="34">
        <f>C10*E10</f>
        <v>0</v>
      </c>
      <c r="G10" s="34">
        <f t="shared" si="0"/>
        <v>0</v>
      </c>
      <c r="H10" s="34">
        <f aca="true" t="shared" si="2" ref="H10:H32">F10+G10</f>
        <v>0</v>
      </c>
    </row>
    <row r="11" spans="1:8" ht="15" customHeight="1">
      <c r="A11" s="43"/>
      <c r="B11" s="29" t="s">
        <v>69</v>
      </c>
      <c r="C11" s="59"/>
      <c r="D11" s="27" t="s">
        <v>9</v>
      </c>
      <c r="E11" s="28"/>
      <c r="F11" s="34">
        <f aca="true" t="shared" si="3" ref="F11:F12">C11*E11</f>
        <v>0</v>
      </c>
      <c r="G11" s="34">
        <f t="shared" si="0"/>
        <v>0</v>
      </c>
      <c r="H11" s="34">
        <f t="shared" si="2"/>
        <v>0</v>
      </c>
    </row>
    <row r="12" spans="1:8" ht="15" customHeight="1">
      <c r="A12" s="43"/>
      <c r="B12" s="29" t="s">
        <v>68</v>
      </c>
      <c r="C12" s="59"/>
      <c r="D12" s="27" t="s">
        <v>9</v>
      </c>
      <c r="E12" s="28"/>
      <c r="F12" s="34">
        <f t="shared" si="3"/>
        <v>0</v>
      </c>
      <c r="G12" s="34">
        <f t="shared" si="0"/>
        <v>0</v>
      </c>
      <c r="H12" s="34">
        <f t="shared" si="2"/>
        <v>0</v>
      </c>
    </row>
    <row r="13" spans="1:8" ht="30" customHeight="1">
      <c r="A13" s="108" t="s">
        <v>88</v>
      </c>
      <c r="B13" s="108"/>
      <c r="C13" s="60"/>
      <c r="D13" s="44"/>
      <c r="E13" s="44"/>
      <c r="F13" s="57">
        <f>SUM(F14:F16)</f>
        <v>0</v>
      </c>
      <c r="G13" s="57">
        <f t="shared" si="0"/>
        <v>0</v>
      </c>
      <c r="H13" s="57">
        <f t="shared" si="2"/>
        <v>0</v>
      </c>
    </row>
    <row r="14" spans="1:8" ht="15" customHeight="1">
      <c r="A14" s="45"/>
      <c r="B14" s="54" t="s">
        <v>102</v>
      </c>
      <c r="C14" s="61"/>
      <c r="D14" s="47" t="s">
        <v>9</v>
      </c>
      <c r="E14" s="48">
        <v>8</v>
      </c>
      <c r="F14" s="34">
        <f>C14*E14</f>
        <v>0</v>
      </c>
      <c r="G14" s="34">
        <f t="shared" si="0"/>
        <v>0</v>
      </c>
      <c r="H14" s="34">
        <f t="shared" si="2"/>
        <v>0</v>
      </c>
    </row>
    <row r="15" spans="1:8" ht="15" customHeight="1">
      <c r="A15" s="45"/>
      <c r="B15" s="46" t="s">
        <v>71</v>
      </c>
      <c r="C15" s="61"/>
      <c r="D15" s="47" t="s">
        <v>9</v>
      </c>
      <c r="E15" s="48">
        <v>8</v>
      </c>
      <c r="F15" s="34">
        <f>C15*E15</f>
        <v>0</v>
      </c>
      <c r="G15" s="34">
        <f t="shared" si="0"/>
        <v>0</v>
      </c>
      <c r="H15" s="34">
        <f t="shared" si="2"/>
        <v>0</v>
      </c>
    </row>
    <row r="16" spans="1:8" ht="15" customHeight="1">
      <c r="A16" s="45"/>
      <c r="B16" s="50" t="s">
        <v>68</v>
      </c>
      <c r="C16" s="61"/>
      <c r="D16" s="47" t="s">
        <v>9</v>
      </c>
      <c r="E16" s="49"/>
      <c r="F16" s="34">
        <f>C16*E16</f>
        <v>0</v>
      </c>
      <c r="G16" s="34">
        <f t="shared" si="0"/>
        <v>0</v>
      </c>
      <c r="H16" s="34">
        <f t="shared" si="2"/>
        <v>0</v>
      </c>
    </row>
    <row r="17" spans="1:8" ht="24" customHeight="1">
      <c r="A17" s="108" t="s">
        <v>89</v>
      </c>
      <c r="B17" s="108"/>
      <c r="C17" s="60"/>
      <c r="D17" s="44"/>
      <c r="E17" s="44"/>
      <c r="F17" s="57">
        <f>SUM(F18:F19)</f>
        <v>0</v>
      </c>
      <c r="G17" s="57">
        <f t="shared" si="0"/>
        <v>0</v>
      </c>
      <c r="H17" s="57">
        <f aca="true" t="shared" si="4" ref="H17:H23">F17+G17</f>
        <v>0</v>
      </c>
    </row>
    <row r="18" spans="1:8" ht="15" customHeight="1">
      <c r="A18" s="45"/>
      <c r="B18" s="54" t="s">
        <v>90</v>
      </c>
      <c r="C18" s="61"/>
      <c r="D18" s="47" t="s">
        <v>9</v>
      </c>
      <c r="E18" s="48">
        <v>1</v>
      </c>
      <c r="F18" s="34">
        <f>C18*E18</f>
        <v>0</v>
      </c>
      <c r="G18" s="34">
        <f t="shared" si="0"/>
        <v>0</v>
      </c>
      <c r="H18" s="34">
        <f t="shared" si="4"/>
        <v>0</v>
      </c>
    </row>
    <row r="19" spans="1:8" ht="15" customHeight="1">
      <c r="A19" s="45"/>
      <c r="B19" s="54" t="s">
        <v>68</v>
      </c>
      <c r="C19" s="61"/>
      <c r="D19" s="47" t="s">
        <v>9</v>
      </c>
      <c r="E19" s="49"/>
      <c r="F19" s="34">
        <f>C19*E19</f>
        <v>0</v>
      </c>
      <c r="G19" s="34">
        <f t="shared" si="0"/>
        <v>0</v>
      </c>
      <c r="H19" s="34">
        <f t="shared" si="4"/>
        <v>0</v>
      </c>
    </row>
    <row r="20" spans="1:8" ht="30" customHeight="1">
      <c r="A20" s="108" t="s">
        <v>92</v>
      </c>
      <c r="B20" s="108"/>
      <c r="C20" s="60"/>
      <c r="D20" s="44"/>
      <c r="E20" s="44"/>
      <c r="F20" s="57">
        <f>SUM(F21:F23)</f>
        <v>0</v>
      </c>
      <c r="G20" s="57">
        <f t="shared" si="0"/>
        <v>0</v>
      </c>
      <c r="H20" s="57">
        <f t="shared" si="4"/>
        <v>0</v>
      </c>
    </row>
    <row r="21" spans="1:8" ht="15" customHeight="1">
      <c r="A21" s="45"/>
      <c r="B21" s="54" t="s">
        <v>93</v>
      </c>
      <c r="C21" s="61"/>
      <c r="D21" s="47" t="s">
        <v>9</v>
      </c>
      <c r="E21" s="48">
        <v>1</v>
      </c>
      <c r="F21" s="34">
        <f>C21*E21</f>
        <v>0</v>
      </c>
      <c r="G21" s="34">
        <f t="shared" si="0"/>
        <v>0</v>
      </c>
      <c r="H21" s="34">
        <f t="shared" si="4"/>
        <v>0</v>
      </c>
    </row>
    <row r="22" spans="1:8" ht="15" customHeight="1">
      <c r="A22" s="45"/>
      <c r="B22" s="46" t="s">
        <v>71</v>
      </c>
      <c r="C22" s="61"/>
      <c r="D22" s="47" t="s">
        <v>9</v>
      </c>
      <c r="E22" s="48">
        <v>1</v>
      </c>
      <c r="F22" s="34">
        <f>C22*E22</f>
        <v>0</v>
      </c>
      <c r="G22" s="34">
        <f t="shared" si="0"/>
        <v>0</v>
      </c>
      <c r="H22" s="34">
        <f t="shared" si="4"/>
        <v>0</v>
      </c>
    </row>
    <row r="23" spans="1:8" ht="15" customHeight="1">
      <c r="A23" s="45"/>
      <c r="B23" s="50" t="s">
        <v>68</v>
      </c>
      <c r="C23" s="61"/>
      <c r="D23" s="47" t="s">
        <v>9</v>
      </c>
      <c r="E23" s="49"/>
      <c r="F23" s="34">
        <f>C23*E23</f>
        <v>0</v>
      </c>
      <c r="G23" s="34">
        <f t="shared" si="0"/>
        <v>0</v>
      </c>
      <c r="H23" s="34">
        <f t="shared" si="4"/>
        <v>0</v>
      </c>
    </row>
    <row r="24" spans="1:8" ht="24" customHeight="1">
      <c r="A24" s="109" t="s">
        <v>74</v>
      </c>
      <c r="B24" s="110"/>
      <c r="C24" s="60"/>
      <c r="D24" s="44"/>
      <c r="E24" s="44"/>
      <c r="F24" s="57">
        <f>SUM(F25:F26)</f>
        <v>0</v>
      </c>
      <c r="G24" s="57">
        <f>F24*0.21</f>
        <v>0</v>
      </c>
      <c r="H24" s="57">
        <f>F24+G24</f>
        <v>0</v>
      </c>
    </row>
    <row r="25" spans="2:8" ht="15">
      <c r="B25" s="51" t="s">
        <v>76</v>
      </c>
      <c r="C25" s="59"/>
      <c r="D25" s="27" t="s">
        <v>10</v>
      </c>
      <c r="E25" s="27">
        <v>1</v>
      </c>
      <c r="F25" s="34">
        <f>C25*E25</f>
        <v>0</v>
      </c>
      <c r="G25" s="34">
        <f aca="true" t="shared" si="5" ref="G25:G62">F25*0.21</f>
        <v>0</v>
      </c>
      <c r="H25" s="34">
        <f aca="true" t="shared" si="6" ref="H25:H26">F25+G25</f>
        <v>0</v>
      </c>
    </row>
    <row r="26" spans="2:8" ht="15">
      <c r="B26" s="51" t="s">
        <v>68</v>
      </c>
      <c r="C26" s="59"/>
      <c r="D26" s="27" t="s">
        <v>9</v>
      </c>
      <c r="E26" s="49"/>
      <c r="F26" s="34">
        <f>C26*E26</f>
        <v>0</v>
      </c>
      <c r="G26" s="34">
        <f t="shared" si="5"/>
        <v>0</v>
      </c>
      <c r="H26" s="34">
        <f t="shared" si="6"/>
        <v>0</v>
      </c>
    </row>
    <row r="27" spans="1:8" ht="24" customHeight="1">
      <c r="A27" s="109" t="s">
        <v>105</v>
      </c>
      <c r="B27" s="110"/>
      <c r="C27" s="60"/>
      <c r="D27" s="44"/>
      <c r="E27" s="44"/>
      <c r="F27" s="57">
        <f>SUM(F28)</f>
        <v>0</v>
      </c>
      <c r="G27" s="57">
        <f t="shared" si="5"/>
        <v>0</v>
      </c>
      <c r="H27" s="57">
        <f t="shared" si="2"/>
        <v>0</v>
      </c>
    </row>
    <row r="28" spans="2:8" ht="15">
      <c r="B28" s="26" t="s">
        <v>91</v>
      </c>
      <c r="C28" s="59"/>
      <c r="D28" s="27" t="s">
        <v>9</v>
      </c>
      <c r="E28" s="27">
        <v>8</v>
      </c>
      <c r="F28" s="34">
        <f>C28*E28</f>
        <v>0</v>
      </c>
      <c r="G28" s="34">
        <f t="shared" si="5"/>
        <v>0</v>
      </c>
      <c r="H28" s="34">
        <f t="shared" si="2"/>
        <v>0</v>
      </c>
    </row>
    <row r="29" spans="1:8" ht="24" customHeight="1">
      <c r="A29" s="109" t="s">
        <v>106</v>
      </c>
      <c r="B29" s="110"/>
      <c r="C29" s="60"/>
      <c r="D29" s="44"/>
      <c r="E29" s="44"/>
      <c r="F29" s="57">
        <f>SUM(F30)</f>
        <v>0</v>
      </c>
      <c r="G29" s="57">
        <f aca="true" t="shared" si="7" ref="G29:G30">F29*0.21</f>
        <v>0</v>
      </c>
      <c r="H29" s="57">
        <f aca="true" t="shared" si="8" ref="H29:H30">F29+G29</f>
        <v>0</v>
      </c>
    </row>
    <row r="30" spans="2:8" ht="15">
      <c r="B30" s="26" t="s">
        <v>94</v>
      </c>
      <c r="C30" s="59"/>
      <c r="D30" s="27" t="s">
        <v>9</v>
      </c>
      <c r="E30" s="27">
        <v>1</v>
      </c>
      <c r="F30" s="34">
        <f>C30*E30</f>
        <v>0</v>
      </c>
      <c r="G30" s="34">
        <f t="shared" si="7"/>
        <v>0</v>
      </c>
      <c r="H30" s="34">
        <f t="shared" si="8"/>
        <v>0</v>
      </c>
    </row>
    <row r="31" spans="1:8" ht="24" customHeight="1">
      <c r="A31" s="109" t="s">
        <v>78</v>
      </c>
      <c r="B31" s="110"/>
      <c r="C31" s="60"/>
      <c r="D31" s="44"/>
      <c r="E31" s="44"/>
      <c r="F31" s="57">
        <f>SUM(F32)</f>
        <v>0</v>
      </c>
      <c r="G31" s="57">
        <f t="shared" si="5"/>
        <v>0</v>
      </c>
      <c r="H31" s="57">
        <f t="shared" si="2"/>
        <v>0</v>
      </c>
    </row>
    <row r="32" spans="2:8" ht="15">
      <c r="B32" s="26" t="s">
        <v>77</v>
      </c>
      <c r="C32" s="59"/>
      <c r="D32" s="27" t="s">
        <v>9</v>
      </c>
      <c r="E32" s="27">
        <v>1</v>
      </c>
      <c r="F32" s="34">
        <f>C32*E32</f>
        <v>0</v>
      </c>
      <c r="G32" s="34">
        <f t="shared" si="5"/>
        <v>0</v>
      </c>
      <c r="H32" s="34">
        <f t="shared" si="2"/>
        <v>0</v>
      </c>
    </row>
    <row r="33" spans="3:8" ht="15">
      <c r="C33" s="7"/>
      <c r="D33" s="33"/>
      <c r="E33" s="33"/>
      <c r="F33" s="58"/>
      <c r="G33" s="58"/>
      <c r="H33" s="58"/>
    </row>
    <row r="34" spans="1:8" ht="15">
      <c r="A34" s="113" t="s">
        <v>79</v>
      </c>
      <c r="B34" s="114"/>
      <c r="C34" s="55"/>
      <c r="D34" s="56"/>
      <c r="E34" s="56"/>
      <c r="F34" s="79">
        <f>F31+F29+F27+F24+F20+F17+F13+F9+F6</f>
        <v>0</v>
      </c>
      <c r="G34" s="80">
        <f t="shared" si="5"/>
        <v>0</v>
      </c>
      <c r="H34" s="81">
        <f>F34+G34</f>
        <v>0</v>
      </c>
    </row>
    <row r="35" spans="4:5" ht="15" customHeight="1">
      <c r="D35" s="33"/>
      <c r="E35" s="33"/>
    </row>
    <row r="36" spans="1:9" ht="15">
      <c r="A36" s="70" t="s">
        <v>61</v>
      </c>
      <c r="B36" s="71"/>
      <c r="C36" s="71" t="s">
        <v>2</v>
      </c>
      <c r="D36" s="72" t="s">
        <v>3</v>
      </c>
      <c r="E36" s="72" t="s">
        <v>1</v>
      </c>
      <c r="F36" s="73" t="s">
        <v>4</v>
      </c>
      <c r="G36" s="73" t="s">
        <v>12</v>
      </c>
      <c r="H36" s="74" t="s">
        <v>13</v>
      </c>
      <c r="I36" s="11"/>
    </row>
    <row r="37" spans="2:8" ht="15">
      <c r="B37" s="51" t="s">
        <v>27</v>
      </c>
      <c r="C37" s="76"/>
      <c r="D37" s="69" t="s">
        <v>9</v>
      </c>
      <c r="E37" s="69">
        <v>1</v>
      </c>
      <c r="F37" s="78">
        <f aca="true" t="shared" si="9" ref="F37:F47">C37*E37</f>
        <v>0</v>
      </c>
      <c r="G37" s="78">
        <f t="shared" si="5"/>
        <v>0</v>
      </c>
      <c r="H37" s="78">
        <f aca="true" t="shared" si="10" ref="H37:H47">F37+G37</f>
        <v>0</v>
      </c>
    </row>
    <row r="38" spans="2:8" ht="15">
      <c r="B38" s="26" t="s">
        <v>28</v>
      </c>
      <c r="C38" s="61"/>
      <c r="D38" s="27" t="s">
        <v>9</v>
      </c>
      <c r="E38" s="27">
        <v>1</v>
      </c>
      <c r="F38" s="34">
        <f t="shared" si="9"/>
        <v>0</v>
      </c>
      <c r="G38" s="34">
        <f t="shared" si="5"/>
        <v>0</v>
      </c>
      <c r="H38" s="34">
        <f t="shared" si="10"/>
        <v>0</v>
      </c>
    </row>
    <row r="39" spans="2:8" ht="15">
      <c r="B39" s="26" t="s">
        <v>29</v>
      </c>
      <c r="C39" s="59"/>
      <c r="D39" s="27" t="s">
        <v>9</v>
      </c>
      <c r="E39" s="27">
        <v>1</v>
      </c>
      <c r="F39" s="34">
        <f t="shared" si="9"/>
        <v>0</v>
      </c>
      <c r="G39" s="34">
        <f t="shared" si="5"/>
        <v>0</v>
      </c>
      <c r="H39" s="34">
        <f t="shared" si="10"/>
        <v>0</v>
      </c>
    </row>
    <row r="40" spans="2:8" ht="15">
      <c r="B40" s="26" t="s">
        <v>30</v>
      </c>
      <c r="C40" s="59"/>
      <c r="D40" s="27" t="s">
        <v>9</v>
      </c>
      <c r="E40" s="27">
        <v>1</v>
      </c>
      <c r="F40" s="34">
        <f t="shared" si="9"/>
        <v>0</v>
      </c>
      <c r="G40" s="34">
        <f t="shared" si="5"/>
        <v>0</v>
      </c>
      <c r="H40" s="34">
        <f t="shared" si="10"/>
        <v>0</v>
      </c>
    </row>
    <row r="41" spans="2:8" ht="15">
      <c r="B41" s="26" t="s">
        <v>31</v>
      </c>
      <c r="C41" s="59"/>
      <c r="D41" s="27" t="s">
        <v>9</v>
      </c>
      <c r="E41" s="27">
        <v>1</v>
      </c>
      <c r="F41" s="34">
        <f t="shared" si="9"/>
        <v>0</v>
      </c>
      <c r="G41" s="34">
        <f t="shared" si="5"/>
        <v>0</v>
      </c>
      <c r="H41" s="34">
        <f t="shared" si="10"/>
        <v>0</v>
      </c>
    </row>
    <row r="42" spans="2:8" ht="15">
      <c r="B42" s="26" t="s">
        <v>32</v>
      </c>
      <c r="C42" s="59"/>
      <c r="D42" s="27" t="s">
        <v>9</v>
      </c>
      <c r="E42" s="27">
        <v>1</v>
      </c>
      <c r="F42" s="34">
        <f aca="true" t="shared" si="11" ref="F42:F45">C42*E42</f>
        <v>0</v>
      </c>
      <c r="G42" s="34">
        <f aca="true" t="shared" si="12" ref="G42:G45">F42*0.21</f>
        <v>0</v>
      </c>
      <c r="H42" s="34">
        <f aca="true" t="shared" si="13" ref="H42:H45">F42+G42</f>
        <v>0</v>
      </c>
    </row>
    <row r="43" spans="2:8" ht="15">
      <c r="B43" s="26" t="s">
        <v>33</v>
      </c>
      <c r="C43" s="59"/>
      <c r="D43" s="27" t="s">
        <v>9</v>
      </c>
      <c r="E43" s="27">
        <v>1</v>
      </c>
      <c r="F43" s="34">
        <f t="shared" si="11"/>
        <v>0</v>
      </c>
      <c r="G43" s="34">
        <f t="shared" si="12"/>
        <v>0</v>
      </c>
      <c r="H43" s="34">
        <f t="shared" si="13"/>
        <v>0</v>
      </c>
    </row>
    <row r="44" spans="2:8" ht="15">
      <c r="B44" s="26" t="s">
        <v>34</v>
      </c>
      <c r="C44" s="59"/>
      <c r="D44" s="27" t="s">
        <v>9</v>
      </c>
      <c r="E44" s="27">
        <v>1</v>
      </c>
      <c r="F44" s="34">
        <f t="shared" si="11"/>
        <v>0</v>
      </c>
      <c r="G44" s="34">
        <f t="shared" si="12"/>
        <v>0</v>
      </c>
      <c r="H44" s="34">
        <f t="shared" si="13"/>
        <v>0</v>
      </c>
    </row>
    <row r="45" spans="2:8" ht="15">
      <c r="B45" s="26" t="s">
        <v>35</v>
      </c>
      <c r="C45" s="59"/>
      <c r="D45" s="27" t="s">
        <v>9</v>
      </c>
      <c r="E45" s="27">
        <v>1</v>
      </c>
      <c r="F45" s="34">
        <f t="shared" si="11"/>
        <v>0</v>
      </c>
      <c r="G45" s="34">
        <f t="shared" si="12"/>
        <v>0</v>
      </c>
      <c r="H45" s="34">
        <f t="shared" si="13"/>
        <v>0</v>
      </c>
    </row>
    <row r="46" spans="2:8" ht="15">
      <c r="B46" s="26" t="s">
        <v>36</v>
      </c>
      <c r="C46" s="59"/>
      <c r="D46" s="27" t="s">
        <v>9</v>
      </c>
      <c r="E46" s="27">
        <v>1</v>
      </c>
      <c r="F46" s="34">
        <f t="shared" si="9"/>
        <v>0</v>
      </c>
      <c r="G46" s="34">
        <f t="shared" si="5"/>
        <v>0</v>
      </c>
      <c r="H46" s="34">
        <f t="shared" si="10"/>
        <v>0</v>
      </c>
    </row>
    <row r="47" spans="2:8" ht="15">
      <c r="B47" s="26" t="s">
        <v>81</v>
      </c>
      <c r="C47" s="59"/>
      <c r="D47" s="27" t="s">
        <v>6</v>
      </c>
      <c r="E47" s="28"/>
      <c r="F47" s="34">
        <f t="shared" si="9"/>
        <v>0</v>
      </c>
      <c r="G47" s="34">
        <f t="shared" si="5"/>
        <v>0</v>
      </c>
      <c r="H47" s="34">
        <f t="shared" si="10"/>
        <v>0</v>
      </c>
    </row>
    <row r="48" spans="2:8" ht="15">
      <c r="B48" s="26" t="s">
        <v>107</v>
      </c>
      <c r="C48" s="61"/>
      <c r="D48" s="27" t="s">
        <v>11</v>
      </c>
      <c r="E48" s="28"/>
      <c r="F48" s="102" t="s">
        <v>117</v>
      </c>
      <c r="G48" s="102" t="s">
        <v>117</v>
      </c>
      <c r="H48" s="102" t="s">
        <v>117</v>
      </c>
    </row>
    <row r="49" spans="2:8" ht="15">
      <c r="B49" s="26" t="s">
        <v>108</v>
      </c>
      <c r="C49" s="101"/>
      <c r="D49" s="27" t="s">
        <v>109</v>
      </c>
      <c r="E49" s="28"/>
      <c r="F49" s="34">
        <f>C48*E48*E49</f>
        <v>0</v>
      </c>
      <c r="G49" s="34">
        <f aca="true" t="shared" si="14" ref="G49">F49*0.21</f>
        <v>0</v>
      </c>
      <c r="H49" s="34">
        <f aca="true" t="shared" si="15" ref="H49">F49+G49</f>
        <v>0</v>
      </c>
    </row>
    <row r="50" spans="2:8" ht="15">
      <c r="B50" s="26" t="s">
        <v>14</v>
      </c>
      <c r="C50" s="77"/>
      <c r="D50" s="27" t="s">
        <v>9</v>
      </c>
      <c r="E50" s="28">
        <v>1</v>
      </c>
      <c r="F50" s="34"/>
      <c r="G50" s="34"/>
      <c r="H50" s="34"/>
    </row>
    <row r="51" spans="2:8" ht="15">
      <c r="B51" s="62"/>
      <c r="C51" s="63"/>
      <c r="D51" s="64"/>
      <c r="E51" s="5"/>
      <c r="F51" s="65"/>
      <c r="G51" s="65"/>
      <c r="H51" s="65"/>
    </row>
    <row r="52" spans="1:8" ht="15">
      <c r="A52" s="113" t="s">
        <v>84</v>
      </c>
      <c r="B52" s="114"/>
      <c r="C52" s="66"/>
      <c r="D52" s="56"/>
      <c r="E52" s="67"/>
      <c r="F52" s="79">
        <f>(SUM(F37:F50))*E50</f>
        <v>0</v>
      </c>
      <c r="G52" s="80">
        <f t="shared" si="5"/>
        <v>0</v>
      </c>
      <c r="H52" s="81">
        <f>(SUM(H37:H50))*E50</f>
        <v>0</v>
      </c>
    </row>
    <row r="53" spans="3:5" ht="15">
      <c r="C53" s="1"/>
      <c r="D53" s="5"/>
      <c r="E53" s="5"/>
    </row>
    <row r="54" spans="1:9" ht="15">
      <c r="A54" s="70" t="s">
        <v>65</v>
      </c>
      <c r="B54" s="71"/>
      <c r="C54" s="71" t="s">
        <v>2</v>
      </c>
      <c r="D54" s="72" t="s">
        <v>3</v>
      </c>
      <c r="E54" s="72" t="s">
        <v>1</v>
      </c>
      <c r="F54" s="73" t="s">
        <v>4</v>
      </c>
      <c r="G54" s="73" t="s">
        <v>12</v>
      </c>
      <c r="H54" s="74" t="s">
        <v>13</v>
      </c>
      <c r="I54" s="11"/>
    </row>
    <row r="55" spans="2:8" ht="15">
      <c r="B55" s="51" t="s">
        <v>0</v>
      </c>
      <c r="C55" s="76"/>
      <c r="D55" s="69" t="s">
        <v>5</v>
      </c>
      <c r="E55" s="75"/>
      <c r="F55" s="78">
        <f>C55</f>
        <v>0</v>
      </c>
      <c r="G55" s="78">
        <f t="shared" si="5"/>
        <v>0</v>
      </c>
      <c r="H55" s="78">
        <f aca="true" t="shared" si="16" ref="H55:H57">F55+G55</f>
        <v>0</v>
      </c>
    </row>
    <row r="56" spans="2:8" ht="15">
      <c r="B56" s="26" t="s">
        <v>81</v>
      </c>
      <c r="C56" s="82">
        <f>C47</f>
        <v>0</v>
      </c>
      <c r="D56" s="27" t="s">
        <v>6</v>
      </c>
      <c r="E56" s="30">
        <f>E47</f>
        <v>0</v>
      </c>
      <c r="F56" s="34">
        <f aca="true" t="shared" si="17" ref="F56:F57">C56*E56</f>
        <v>0</v>
      </c>
      <c r="G56" s="34">
        <f t="shared" si="5"/>
        <v>0</v>
      </c>
      <c r="H56" s="34">
        <f t="shared" si="16"/>
        <v>0</v>
      </c>
    </row>
    <row r="57" spans="2:8" ht="15">
      <c r="B57" s="26" t="s">
        <v>107</v>
      </c>
      <c r="C57" s="83">
        <f>C48</f>
        <v>0</v>
      </c>
      <c r="D57" s="27" t="s">
        <v>11</v>
      </c>
      <c r="E57" s="31">
        <f>E48</f>
        <v>0</v>
      </c>
      <c r="F57" s="34">
        <f t="shared" si="17"/>
        <v>0</v>
      </c>
      <c r="G57" s="34">
        <f t="shared" si="5"/>
        <v>0</v>
      </c>
      <c r="H57" s="34">
        <f t="shared" si="16"/>
        <v>0</v>
      </c>
    </row>
    <row r="58" spans="3:8" ht="15">
      <c r="C58" s="14"/>
      <c r="D58" s="5"/>
      <c r="E58" s="15"/>
      <c r="F58" s="8"/>
      <c r="G58" s="8"/>
      <c r="H58" s="8"/>
    </row>
    <row r="59" spans="1:8" ht="15">
      <c r="A59" s="113" t="s">
        <v>87</v>
      </c>
      <c r="B59" s="114"/>
      <c r="C59" s="55"/>
      <c r="D59" s="67"/>
      <c r="E59" s="67"/>
      <c r="F59" s="79">
        <f>(2*4*F55)+(2*F57)+F56</f>
        <v>0</v>
      </c>
      <c r="G59" s="98">
        <f t="shared" si="5"/>
        <v>0</v>
      </c>
      <c r="H59" s="81">
        <f>(2*4*H55)+(2*H57)+H56</f>
        <v>0</v>
      </c>
    </row>
    <row r="60" spans="4:5" ht="15">
      <c r="D60" s="33"/>
      <c r="E60" s="33"/>
    </row>
    <row r="61" spans="1:9" ht="15">
      <c r="A61" s="70" t="s">
        <v>8</v>
      </c>
      <c r="B61" s="71"/>
      <c r="C61" s="71" t="s">
        <v>2</v>
      </c>
      <c r="D61" s="72" t="s">
        <v>3</v>
      </c>
      <c r="E61" s="72" t="s">
        <v>1</v>
      </c>
      <c r="F61" s="73" t="s">
        <v>4</v>
      </c>
      <c r="G61" s="73" t="s">
        <v>12</v>
      </c>
      <c r="H61" s="74" t="s">
        <v>13</v>
      </c>
      <c r="I61" s="11"/>
    </row>
    <row r="62" spans="2:8" ht="15">
      <c r="B62" s="51" t="s">
        <v>66</v>
      </c>
      <c r="C62" s="68"/>
      <c r="D62" s="69" t="s">
        <v>7</v>
      </c>
      <c r="E62" s="69">
        <v>12</v>
      </c>
      <c r="F62" s="84">
        <f aca="true" t="shared" si="18" ref="F62">C62*E62</f>
        <v>0</v>
      </c>
      <c r="G62" s="78">
        <f t="shared" si="5"/>
        <v>0</v>
      </c>
      <c r="H62" s="84">
        <f>F62+G62</f>
        <v>0</v>
      </c>
    </row>
    <row r="63" ht="15">
      <c r="C63" s="6"/>
    </row>
    <row r="64" spans="1:8" ht="15">
      <c r="A64" s="99" t="s">
        <v>95</v>
      </c>
      <c r="B64" s="92"/>
      <c r="C64" s="92"/>
      <c r="D64" s="92"/>
      <c r="E64" s="92"/>
      <c r="F64" s="79">
        <f>F62*4+F59*4+F52*4</f>
        <v>0</v>
      </c>
      <c r="G64" s="80">
        <f aca="true" t="shared" si="19" ref="G64">F64*0.21</f>
        <v>0</v>
      </c>
      <c r="H64" s="81">
        <f>H62*4+H59*4+H52*4</f>
        <v>0</v>
      </c>
    </row>
    <row r="66" spans="1:2" ht="15">
      <c r="A66" s="115" t="s">
        <v>83</v>
      </c>
      <c r="B66" s="115"/>
    </row>
  </sheetData>
  <mergeCells count="14">
    <mergeCell ref="A31:B31"/>
    <mergeCell ref="A34:B34"/>
    <mergeCell ref="A52:B52"/>
    <mergeCell ref="A59:B59"/>
    <mergeCell ref="A66:B66"/>
    <mergeCell ref="A17:B17"/>
    <mergeCell ref="A20:B20"/>
    <mergeCell ref="A29:B29"/>
    <mergeCell ref="A3:H3"/>
    <mergeCell ref="A6:B6"/>
    <mergeCell ref="A9:B9"/>
    <mergeCell ref="A13:B13"/>
    <mergeCell ref="A24:B24"/>
    <mergeCell ref="A27:B2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6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 topLeftCell="A25">
      <selection activeCell="C7" sqref="C7"/>
    </sheetView>
  </sheetViews>
  <sheetFormatPr defaultColWidth="9.140625" defaultRowHeight="15"/>
  <cols>
    <col min="1" max="1" width="5.140625" style="0" customWidth="1"/>
    <col min="2" max="2" width="71.140625" style="0" customWidth="1"/>
    <col min="3" max="3" width="14.7109375" style="0" customWidth="1"/>
    <col min="4" max="4" width="13.57421875" style="0" customWidth="1"/>
    <col min="6" max="6" width="13.00390625" style="0" customWidth="1"/>
    <col min="7" max="7" width="11.7109375" style="0" customWidth="1"/>
    <col min="8" max="8" width="14.140625" style="0" customWidth="1"/>
    <col min="9" max="9" width="17.421875" style="0" customWidth="1"/>
  </cols>
  <sheetData>
    <row r="1" spans="1:8" ht="15">
      <c r="A1" t="s">
        <v>67</v>
      </c>
      <c r="H1" s="11" t="s">
        <v>110</v>
      </c>
    </row>
    <row r="2" ht="15.75" thickBot="1">
      <c r="H2" s="11"/>
    </row>
    <row r="3" spans="1:8" ht="30.75" customHeight="1" thickBot="1">
      <c r="A3" s="105" t="s">
        <v>112</v>
      </c>
      <c r="B3" s="111"/>
      <c r="C3" s="111"/>
      <c r="D3" s="111"/>
      <c r="E3" s="111"/>
      <c r="F3" s="111"/>
      <c r="G3" s="111"/>
      <c r="H3" s="112"/>
    </row>
    <row r="5" spans="1:9" ht="15">
      <c r="A5" s="10" t="s">
        <v>99</v>
      </c>
      <c r="B5" s="2"/>
      <c r="C5" s="2" t="s">
        <v>2</v>
      </c>
      <c r="D5" s="3" t="s">
        <v>3</v>
      </c>
      <c r="E5" s="3" t="s">
        <v>1</v>
      </c>
      <c r="F5" s="12" t="s">
        <v>4</v>
      </c>
      <c r="G5" s="12" t="s">
        <v>12</v>
      </c>
      <c r="H5" s="12" t="s">
        <v>13</v>
      </c>
      <c r="I5" s="9"/>
    </row>
    <row r="6" spans="1:8" s="52" customFormat="1" ht="30" customHeight="1">
      <c r="A6" s="109" t="s">
        <v>72</v>
      </c>
      <c r="B6" s="110"/>
      <c r="C6" s="53"/>
      <c r="D6" s="44"/>
      <c r="E6" s="44"/>
      <c r="F6" s="57">
        <f>SUM(F7:F8)</f>
        <v>0</v>
      </c>
      <c r="G6" s="57">
        <f>SUM(G7:G8)</f>
        <v>0</v>
      </c>
      <c r="H6" s="57">
        <f>SUM(H7:H8)</f>
        <v>0</v>
      </c>
    </row>
    <row r="7" spans="1:8" ht="15">
      <c r="A7" s="41"/>
      <c r="B7" s="97" t="s">
        <v>85</v>
      </c>
      <c r="C7" s="59"/>
      <c r="D7" s="27" t="s">
        <v>9</v>
      </c>
      <c r="E7" s="28"/>
      <c r="F7" s="34">
        <f>C7*E7</f>
        <v>0</v>
      </c>
      <c r="G7" s="34">
        <f aca="true" t="shared" si="0" ref="G7:G12">F7*0.21</f>
        <v>0</v>
      </c>
      <c r="H7" s="34">
        <f aca="true" t="shared" si="1" ref="H7:H8">F7+G7</f>
        <v>0</v>
      </c>
    </row>
    <row r="8" spans="1:8" ht="15">
      <c r="A8" s="41"/>
      <c r="B8" s="42" t="s">
        <v>68</v>
      </c>
      <c r="C8" s="59"/>
      <c r="D8" s="27" t="s">
        <v>9</v>
      </c>
      <c r="E8" s="28"/>
      <c r="F8" s="34">
        <f>C8*E8</f>
        <v>0</v>
      </c>
      <c r="G8" s="34">
        <f t="shared" si="0"/>
        <v>0</v>
      </c>
      <c r="H8" s="34">
        <f t="shared" si="1"/>
        <v>0</v>
      </c>
    </row>
    <row r="9" spans="1:8" s="52" customFormat="1" ht="30" customHeight="1">
      <c r="A9" s="109" t="s">
        <v>73</v>
      </c>
      <c r="B9" s="110"/>
      <c r="C9" s="60"/>
      <c r="D9" s="44"/>
      <c r="E9" s="44"/>
      <c r="F9" s="57">
        <f>SUM(F10:F12)</f>
        <v>0</v>
      </c>
      <c r="G9" s="57">
        <f>SUM(G10:G12)</f>
        <v>0</v>
      </c>
      <c r="H9" s="57">
        <f>SUM(H10:H12)</f>
        <v>0</v>
      </c>
    </row>
    <row r="10" spans="1:8" ht="15" customHeight="1">
      <c r="A10" s="43"/>
      <c r="B10" s="29" t="s">
        <v>80</v>
      </c>
      <c r="C10" s="59"/>
      <c r="D10" s="27" t="s">
        <v>9</v>
      </c>
      <c r="E10" s="28"/>
      <c r="F10" s="34">
        <f>C10*E10</f>
        <v>0</v>
      </c>
      <c r="G10" s="34">
        <f t="shared" si="0"/>
        <v>0</v>
      </c>
      <c r="H10" s="34">
        <f aca="true" t="shared" si="2" ref="H10:H22">F10+G10</f>
        <v>0</v>
      </c>
    </row>
    <row r="11" spans="1:8" ht="15" customHeight="1">
      <c r="A11" s="43"/>
      <c r="B11" s="29" t="s">
        <v>69</v>
      </c>
      <c r="C11" s="59"/>
      <c r="D11" s="27" t="s">
        <v>9</v>
      </c>
      <c r="E11" s="28"/>
      <c r="F11" s="34">
        <f aca="true" t="shared" si="3" ref="F11:F12">C11*E11</f>
        <v>0</v>
      </c>
      <c r="G11" s="34">
        <f t="shared" si="0"/>
        <v>0</v>
      </c>
      <c r="H11" s="34">
        <f aca="true" t="shared" si="4" ref="H11:H12">F11+G11</f>
        <v>0</v>
      </c>
    </row>
    <row r="12" spans="1:8" ht="15" customHeight="1">
      <c r="A12" s="43"/>
      <c r="B12" s="29" t="s">
        <v>68</v>
      </c>
      <c r="C12" s="59"/>
      <c r="D12" s="27" t="s">
        <v>9</v>
      </c>
      <c r="E12" s="28"/>
      <c r="F12" s="34">
        <f t="shared" si="3"/>
        <v>0</v>
      </c>
      <c r="G12" s="34">
        <f t="shared" si="0"/>
        <v>0</v>
      </c>
      <c r="H12" s="34">
        <f t="shared" si="4"/>
        <v>0</v>
      </c>
    </row>
    <row r="13" spans="1:8" ht="30" customHeight="1">
      <c r="A13" s="108" t="s">
        <v>70</v>
      </c>
      <c r="B13" s="108"/>
      <c r="C13" s="60"/>
      <c r="D13" s="44"/>
      <c r="E13" s="44"/>
      <c r="F13" s="57">
        <f>SUM(F14:F16)</f>
        <v>0</v>
      </c>
      <c r="G13" s="57">
        <f aca="true" t="shared" si="5" ref="G13:G15">F13*0.21</f>
        <v>0</v>
      </c>
      <c r="H13" s="57">
        <f aca="true" t="shared" si="6" ref="H13:H15">F13+G13</f>
        <v>0</v>
      </c>
    </row>
    <row r="14" spans="1:8" ht="15" customHeight="1">
      <c r="A14" s="45"/>
      <c r="B14" s="54" t="s">
        <v>102</v>
      </c>
      <c r="C14" s="61"/>
      <c r="D14" s="47" t="s">
        <v>9</v>
      </c>
      <c r="E14" s="48">
        <v>2</v>
      </c>
      <c r="F14" s="34">
        <f>C14*E14</f>
        <v>0</v>
      </c>
      <c r="G14" s="34">
        <f t="shared" si="5"/>
        <v>0</v>
      </c>
      <c r="H14" s="34">
        <f t="shared" si="6"/>
        <v>0</v>
      </c>
    </row>
    <row r="15" spans="1:8" ht="15" customHeight="1">
      <c r="A15" s="45"/>
      <c r="B15" s="46" t="s">
        <v>71</v>
      </c>
      <c r="C15" s="61"/>
      <c r="D15" s="47" t="s">
        <v>9</v>
      </c>
      <c r="E15" s="48">
        <v>1</v>
      </c>
      <c r="F15" s="34">
        <f>C15*E15</f>
        <v>0</v>
      </c>
      <c r="G15" s="34">
        <f t="shared" si="5"/>
        <v>0</v>
      </c>
      <c r="H15" s="34">
        <f t="shared" si="6"/>
        <v>0</v>
      </c>
    </row>
    <row r="16" spans="1:8" ht="15" customHeight="1">
      <c r="A16" s="45"/>
      <c r="B16" s="50" t="s">
        <v>68</v>
      </c>
      <c r="C16" s="61"/>
      <c r="D16" s="47" t="s">
        <v>9</v>
      </c>
      <c r="E16" s="95"/>
      <c r="F16" s="34">
        <f>C16*E16</f>
        <v>0</v>
      </c>
      <c r="G16" s="34">
        <f aca="true" t="shared" si="7" ref="G16">F16*0.21</f>
        <v>0</v>
      </c>
      <c r="H16" s="34">
        <f aca="true" t="shared" si="8" ref="H16">F16+G16</f>
        <v>0</v>
      </c>
    </row>
    <row r="17" spans="1:8" ht="30" customHeight="1">
      <c r="A17" s="109" t="s">
        <v>74</v>
      </c>
      <c r="B17" s="110"/>
      <c r="C17" s="60"/>
      <c r="D17" s="44"/>
      <c r="E17" s="44"/>
      <c r="F17" s="57">
        <f>SUM(F18:F19)</f>
        <v>0</v>
      </c>
      <c r="G17" s="57">
        <f>F17*0.21</f>
        <v>0</v>
      </c>
      <c r="H17" s="57">
        <f>F17+G17</f>
        <v>0</v>
      </c>
    </row>
    <row r="18" spans="2:8" ht="15">
      <c r="B18" s="51" t="s">
        <v>76</v>
      </c>
      <c r="C18" s="59"/>
      <c r="D18" s="27" t="s">
        <v>10</v>
      </c>
      <c r="E18" s="27">
        <v>1</v>
      </c>
      <c r="F18" s="34">
        <f>C18*E18</f>
        <v>0</v>
      </c>
      <c r="G18" s="34">
        <f aca="true" t="shared" si="9" ref="G18">F18*0.21</f>
        <v>0</v>
      </c>
      <c r="H18" s="34">
        <f aca="true" t="shared" si="10" ref="H18">F18+G18</f>
        <v>0</v>
      </c>
    </row>
    <row r="19" spans="2:8" ht="15">
      <c r="B19" s="51" t="s">
        <v>68</v>
      </c>
      <c r="C19" s="59"/>
      <c r="D19" s="27" t="s">
        <v>9</v>
      </c>
      <c r="E19" s="95"/>
      <c r="F19" s="34">
        <f>C19*E19</f>
        <v>0</v>
      </c>
      <c r="G19" s="34">
        <f aca="true" t="shared" si="11" ref="G19">F19*0.21</f>
        <v>0</v>
      </c>
      <c r="H19" s="34">
        <f aca="true" t="shared" si="12" ref="H19">F19+G19</f>
        <v>0</v>
      </c>
    </row>
    <row r="20" spans="1:8" ht="30" customHeight="1">
      <c r="A20" s="109" t="s">
        <v>105</v>
      </c>
      <c r="B20" s="110"/>
      <c r="C20" s="60"/>
      <c r="D20" s="44"/>
      <c r="E20" s="44"/>
      <c r="F20" s="57">
        <f>SUM(F21)</f>
        <v>0</v>
      </c>
      <c r="G20" s="57">
        <f aca="true" t="shared" si="13" ref="G20:G49">F20*0.21</f>
        <v>0</v>
      </c>
      <c r="H20" s="57">
        <f t="shared" si="2"/>
        <v>0</v>
      </c>
    </row>
    <row r="21" spans="2:8" ht="15">
      <c r="B21" s="26" t="s">
        <v>75</v>
      </c>
      <c r="C21" s="59"/>
      <c r="D21" s="27" t="s">
        <v>9</v>
      </c>
      <c r="E21" s="27">
        <v>2</v>
      </c>
      <c r="F21" s="34">
        <f>C21*E21</f>
        <v>0</v>
      </c>
      <c r="G21" s="34">
        <f t="shared" si="13"/>
        <v>0</v>
      </c>
      <c r="H21" s="34">
        <f t="shared" si="2"/>
        <v>0</v>
      </c>
    </row>
    <row r="22" spans="1:8" ht="30" customHeight="1">
      <c r="A22" s="109" t="s">
        <v>78</v>
      </c>
      <c r="B22" s="110"/>
      <c r="C22" s="60"/>
      <c r="D22" s="44"/>
      <c r="E22" s="44"/>
      <c r="F22" s="57">
        <f>SUM(F23)</f>
        <v>0</v>
      </c>
      <c r="G22" s="57">
        <f t="shared" si="13"/>
        <v>0</v>
      </c>
      <c r="H22" s="57">
        <f t="shared" si="2"/>
        <v>0</v>
      </c>
    </row>
    <row r="23" spans="2:8" ht="15">
      <c r="B23" s="26" t="s">
        <v>77</v>
      </c>
      <c r="C23" s="59"/>
      <c r="D23" s="27" t="s">
        <v>9</v>
      </c>
      <c r="E23" s="27">
        <v>1</v>
      </c>
      <c r="F23" s="34">
        <f>C23*E23</f>
        <v>0</v>
      </c>
      <c r="G23" s="34">
        <f aca="true" t="shared" si="14" ref="G23">F23*0.21</f>
        <v>0</v>
      </c>
      <c r="H23" s="34">
        <f aca="true" t="shared" si="15" ref="H23">F23+G23</f>
        <v>0</v>
      </c>
    </row>
    <row r="24" spans="3:8" ht="15">
      <c r="C24" s="7"/>
      <c r="D24" s="33"/>
      <c r="E24" s="33"/>
      <c r="F24" s="58"/>
      <c r="G24" s="58"/>
      <c r="H24" s="58"/>
    </row>
    <row r="25" spans="1:8" ht="15">
      <c r="A25" s="113" t="s">
        <v>79</v>
      </c>
      <c r="B25" s="114"/>
      <c r="C25" s="55"/>
      <c r="D25" s="56"/>
      <c r="E25" s="56"/>
      <c r="F25" s="79">
        <f>F22+F20+F17+F13+F9+F6</f>
        <v>0</v>
      </c>
      <c r="G25" s="80">
        <f t="shared" si="13"/>
        <v>0</v>
      </c>
      <c r="H25" s="81">
        <f>F25+G25</f>
        <v>0</v>
      </c>
    </row>
    <row r="26" spans="4:5" ht="42.75" customHeight="1">
      <c r="D26" s="4"/>
      <c r="E26" s="4"/>
    </row>
    <row r="27" spans="1:9" ht="15">
      <c r="A27" s="70" t="s">
        <v>61</v>
      </c>
      <c r="B27" s="71"/>
      <c r="C27" s="71" t="s">
        <v>2</v>
      </c>
      <c r="D27" s="72" t="s">
        <v>3</v>
      </c>
      <c r="E27" s="72" t="s">
        <v>1</v>
      </c>
      <c r="F27" s="73" t="s">
        <v>4</v>
      </c>
      <c r="G27" s="73" t="s">
        <v>12</v>
      </c>
      <c r="H27" s="74" t="s">
        <v>13</v>
      </c>
      <c r="I27" s="11"/>
    </row>
    <row r="28" spans="2:8" ht="15">
      <c r="B28" s="51" t="s">
        <v>48</v>
      </c>
      <c r="C28" s="76"/>
      <c r="D28" s="69" t="s">
        <v>9</v>
      </c>
      <c r="E28" s="69">
        <v>1</v>
      </c>
      <c r="F28" s="78">
        <f aca="true" t="shared" si="16" ref="F28:F34">C28*E28</f>
        <v>0</v>
      </c>
      <c r="G28" s="78">
        <f t="shared" si="13"/>
        <v>0</v>
      </c>
      <c r="H28" s="78">
        <f aca="true" t="shared" si="17" ref="H28:H34">F28+G28</f>
        <v>0</v>
      </c>
    </row>
    <row r="29" spans="2:8" ht="15">
      <c r="B29" s="26" t="s">
        <v>49</v>
      </c>
      <c r="C29" s="61"/>
      <c r="D29" s="27" t="s">
        <v>9</v>
      </c>
      <c r="E29" s="27">
        <v>1</v>
      </c>
      <c r="F29" s="34">
        <f t="shared" si="16"/>
        <v>0</v>
      </c>
      <c r="G29" s="34">
        <f t="shared" si="13"/>
        <v>0</v>
      </c>
      <c r="H29" s="34">
        <f t="shared" si="17"/>
        <v>0</v>
      </c>
    </row>
    <row r="30" spans="2:8" ht="15">
      <c r="B30" s="26" t="s">
        <v>50</v>
      </c>
      <c r="C30" s="59"/>
      <c r="D30" s="27" t="s">
        <v>9</v>
      </c>
      <c r="E30" s="27">
        <v>1</v>
      </c>
      <c r="F30" s="34">
        <f t="shared" si="16"/>
        <v>0</v>
      </c>
      <c r="G30" s="34">
        <f t="shared" si="13"/>
        <v>0</v>
      </c>
      <c r="H30" s="34">
        <f t="shared" si="17"/>
        <v>0</v>
      </c>
    </row>
    <row r="31" spans="2:8" ht="15">
      <c r="B31" s="26" t="s">
        <v>51</v>
      </c>
      <c r="C31" s="59"/>
      <c r="D31" s="27" t="s">
        <v>9</v>
      </c>
      <c r="E31" s="27">
        <v>1</v>
      </c>
      <c r="F31" s="34">
        <f t="shared" si="16"/>
        <v>0</v>
      </c>
      <c r="G31" s="34">
        <f t="shared" si="13"/>
        <v>0</v>
      </c>
      <c r="H31" s="34">
        <f t="shared" si="17"/>
        <v>0</v>
      </c>
    </row>
    <row r="32" spans="2:8" ht="15">
      <c r="B32" s="26" t="s">
        <v>52</v>
      </c>
      <c r="C32" s="59"/>
      <c r="D32" s="27" t="s">
        <v>9</v>
      </c>
      <c r="E32" s="27">
        <v>1</v>
      </c>
      <c r="F32" s="34">
        <f t="shared" si="16"/>
        <v>0</v>
      </c>
      <c r="G32" s="34">
        <f t="shared" si="13"/>
        <v>0</v>
      </c>
      <c r="H32" s="34">
        <f t="shared" si="17"/>
        <v>0</v>
      </c>
    </row>
    <row r="33" spans="2:8" ht="15">
      <c r="B33" s="26" t="s">
        <v>53</v>
      </c>
      <c r="C33" s="59"/>
      <c r="D33" s="27" t="s">
        <v>9</v>
      </c>
      <c r="E33" s="27">
        <v>1</v>
      </c>
      <c r="F33" s="34">
        <f t="shared" si="16"/>
        <v>0</v>
      </c>
      <c r="G33" s="34">
        <f t="shared" si="13"/>
        <v>0</v>
      </c>
      <c r="H33" s="34">
        <f t="shared" si="17"/>
        <v>0</v>
      </c>
    </row>
    <row r="34" spans="2:8" ht="15">
      <c r="B34" s="26" t="s">
        <v>81</v>
      </c>
      <c r="C34" s="59"/>
      <c r="D34" s="27" t="s">
        <v>6</v>
      </c>
      <c r="E34" s="28"/>
      <c r="F34" s="34">
        <f t="shared" si="16"/>
        <v>0</v>
      </c>
      <c r="G34" s="34">
        <f t="shared" si="13"/>
        <v>0</v>
      </c>
      <c r="H34" s="34">
        <f t="shared" si="17"/>
        <v>0</v>
      </c>
    </row>
    <row r="35" spans="2:8" ht="15">
      <c r="B35" s="26" t="s">
        <v>107</v>
      </c>
      <c r="C35" s="61"/>
      <c r="D35" s="27" t="s">
        <v>11</v>
      </c>
      <c r="E35" s="28"/>
      <c r="F35" s="102" t="s">
        <v>117</v>
      </c>
      <c r="G35" s="102" t="s">
        <v>117</v>
      </c>
      <c r="H35" s="102" t="s">
        <v>117</v>
      </c>
    </row>
    <row r="36" spans="2:8" ht="15">
      <c r="B36" s="26" t="s">
        <v>108</v>
      </c>
      <c r="C36" s="101"/>
      <c r="D36" s="27" t="s">
        <v>109</v>
      </c>
      <c r="E36" s="28"/>
      <c r="F36" s="34">
        <f>C35*E35*E36</f>
        <v>0</v>
      </c>
      <c r="G36" s="34">
        <f aca="true" t="shared" si="18" ref="G36">F36*0.21</f>
        <v>0</v>
      </c>
      <c r="H36" s="34">
        <f aca="true" t="shared" si="19" ref="H36">F36+G36</f>
        <v>0</v>
      </c>
    </row>
    <row r="37" spans="2:8" ht="15">
      <c r="B37" s="26" t="s">
        <v>14</v>
      </c>
      <c r="C37" s="77"/>
      <c r="D37" s="27" t="s">
        <v>9</v>
      </c>
      <c r="E37" s="28">
        <v>1</v>
      </c>
      <c r="F37" s="34"/>
      <c r="G37" s="34"/>
      <c r="H37" s="34"/>
    </row>
    <row r="38" spans="2:8" ht="15">
      <c r="B38" s="62"/>
      <c r="C38" s="63"/>
      <c r="D38" s="64"/>
      <c r="E38" s="5"/>
      <c r="F38" s="65"/>
      <c r="G38" s="65"/>
      <c r="H38" s="65"/>
    </row>
    <row r="39" spans="1:8" ht="15">
      <c r="A39" s="113" t="s">
        <v>84</v>
      </c>
      <c r="B39" s="114"/>
      <c r="C39" s="66"/>
      <c r="D39" s="56"/>
      <c r="E39" s="67"/>
      <c r="F39" s="79">
        <f>(SUM(F28:F37))*E37</f>
        <v>0</v>
      </c>
      <c r="G39" s="80">
        <f t="shared" si="13"/>
        <v>0</v>
      </c>
      <c r="H39" s="81">
        <f>(SUM(H28:H37))*E37</f>
        <v>0</v>
      </c>
    </row>
    <row r="40" spans="3:5" ht="15">
      <c r="C40" s="1"/>
      <c r="D40" s="5"/>
      <c r="E40" s="5"/>
    </row>
    <row r="41" spans="1:9" ht="15">
      <c r="A41" s="70" t="s">
        <v>65</v>
      </c>
      <c r="B41" s="71"/>
      <c r="C41" s="71" t="s">
        <v>2</v>
      </c>
      <c r="D41" s="72" t="s">
        <v>3</v>
      </c>
      <c r="E41" s="72" t="s">
        <v>1</v>
      </c>
      <c r="F41" s="73" t="s">
        <v>4</v>
      </c>
      <c r="G41" s="73" t="s">
        <v>12</v>
      </c>
      <c r="H41" s="74" t="s">
        <v>13</v>
      </c>
      <c r="I41" s="11"/>
    </row>
    <row r="42" spans="2:8" ht="15">
      <c r="B42" s="51" t="s">
        <v>0</v>
      </c>
      <c r="C42" s="76"/>
      <c r="D42" s="69" t="s">
        <v>5</v>
      </c>
      <c r="E42" s="75"/>
      <c r="F42" s="78">
        <f>C42</f>
        <v>0</v>
      </c>
      <c r="G42" s="78">
        <f t="shared" si="13"/>
        <v>0</v>
      </c>
      <c r="H42" s="78">
        <f aca="true" t="shared" si="20" ref="H42:H44">F42+G42</f>
        <v>0</v>
      </c>
    </row>
    <row r="43" spans="2:8" ht="15">
      <c r="B43" s="26" t="s">
        <v>81</v>
      </c>
      <c r="C43" s="82">
        <f>C34</f>
        <v>0</v>
      </c>
      <c r="D43" s="27" t="s">
        <v>6</v>
      </c>
      <c r="E43" s="30">
        <f>E34</f>
        <v>0</v>
      </c>
      <c r="F43" s="34">
        <f aca="true" t="shared" si="21" ref="F43:F44">C43*E43</f>
        <v>0</v>
      </c>
      <c r="G43" s="34">
        <f t="shared" si="13"/>
        <v>0</v>
      </c>
      <c r="H43" s="34">
        <f t="shared" si="20"/>
        <v>0</v>
      </c>
    </row>
    <row r="44" spans="2:8" ht="15">
      <c r="B44" s="26" t="s">
        <v>107</v>
      </c>
      <c r="C44" s="83">
        <f>C35</f>
        <v>0</v>
      </c>
      <c r="D44" s="27" t="s">
        <v>11</v>
      </c>
      <c r="E44" s="31">
        <f>E35</f>
        <v>0</v>
      </c>
      <c r="F44" s="34">
        <f t="shared" si="21"/>
        <v>0</v>
      </c>
      <c r="G44" s="34">
        <f t="shared" si="13"/>
        <v>0</v>
      </c>
      <c r="H44" s="34">
        <f t="shared" si="20"/>
        <v>0</v>
      </c>
    </row>
    <row r="45" spans="3:8" ht="15">
      <c r="C45" s="14"/>
      <c r="D45" s="5"/>
      <c r="E45" s="15"/>
      <c r="F45" s="8"/>
      <c r="G45" s="8"/>
      <c r="H45" s="8"/>
    </row>
    <row r="46" spans="1:8" ht="15">
      <c r="A46" s="113" t="s">
        <v>87</v>
      </c>
      <c r="B46" s="114"/>
      <c r="C46" s="55"/>
      <c r="D46" s="67"/>
      <c r="E46" s="67"/>
      <c r="F46" s="79">
        <f>(2*4*F42)+(2*F44)+F43</f>
        <v>0</v>
      </c>
      <c r="G46" s="98">
        <f t="shared" si="13"/>
        <v>0</v>
      </c>
      <c r="H46" s="81">
        <f>(2*4*H42)+(2*H44)+H43</f>
        <v>0</v>
      </c>
    </row>
    <row r="47" spans="4:5" ht="15">
      <c r="D47" s="4"/>
      <c r="E47" s="4"/>
    </row>
    <row r="48" spans="1:9" ht="15">
      <c r="A48" s="70" t="s">
        <v>8</v>
      </c>
      <c r="B48" s="71"/>
      <c r="C48" s="71" t="s">
        <v>2</v>
      </c>
      <c r="D48" s="72" t="s">
        <v>3</v>
      </c>
      <c r="E48" s="72" t="s">
        <v>1</v>
      </c>
      <c r="F48" s="73" t="s">
        <v>4</v>
      </c>
      <c r="G48" s="73" t="s">
        <v>12</v>
      </c>
      <c r="H48" s="74" t="s">
        <v>13</v>
      </c>
      <c r="I48" s="11"/>
    </row>
    <row r="49" spans="2:8" ht="15">
      <c r="B49" s="51" t="s">
        <v>66</v>
      </c>
      <c r="C49" s="68"/>
      <c r="D49" s="69" t="s">
        <v>7</v>
      </c>
      <c r="E49" s="69">
        <v>12</v>
      </c>
      <c r="F49" s="84">
        <f aca="true" t="shared" si="22" ref="F49">C49*E49</f>
        <v>0</v>
      </c>
      <c r="G49" s="78">
        <f t="shared" si="13"/>
        <v>0</v>
      </c>
      <c r="H49" s="84">
        <f>F49+G49</f>
        <v>0</v>
      </c>
    </row>
    <row r="50" ht="15">
      <c r="C50" s="6"/>
    </row>
    <row r="51" spans="1:8" ht="15">
      <c r="A51" s="99" t="s">
        <v>95</v>
      </c>
      <c r="B51" s="92"/>
      <c r="C51" s="92"/>
      <c r="D51" s="92"/>
      <c r="E51" s="92"/>
      <c r="F51" s="79">
        <f>F49*4+F46*4+F39*4</f>
        <v>0</v>
      </c>
      <c r="G51" s="80">
        <f aca="true" t="shared" si="23" ref="G51">F51*0.21</f>
        <v>0</v>
      </c>
      <c r="H51" s="81">
        <f>H49*4+H46*4+H39*4</f>
        <v>0</v>
      </c>
    </row>
    <row r="53" spans="1:2" ht="15">
      <c r="A53" s="115" t="s">
        <v>83</v>
      </c>
      <c r="B53" s="115"/>
    </row>
  </sheetData>
  <sheetProtection insertRows="0"/>
  <mergeCells count="11">
    <mergeCell ref="A20:B20"/>
    <mergeCell ref="A22:B22"/>
    <mergeCell ref="A25:B25"/>
    <mergeCell ref="A53:B53"/>
    <mergeCell ref="A39:B39"/>
    <mergeCell ref="A46:B46"/>
    <mergeCell ref="A9:B9"/>
    <mergeCell ref="A13:B13"/>
    <mergeCell ref="A17:B17"/>
    <mergeCell ref="A3:H3"/>
    <mergeCell ref="A6:B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6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 topLeftCell="A1">
      <selection activeCell="C7" sqref="C7"/>
    </sheetView>
  </sheetViews>
  <sheetFormatPr defaultColWidth="9.140625" defaultRowHeight="15"/>
  <cols>
    <col min="1" max="1" width="5.140625" style="0" customWidth="1"/>
    <col min="2" max="2" width="71.140625" style="0" customWidth="1"/>
    <col min="3" max="3" width="14.7109375" style="0" customWidth="1"/>
    <col min="4" max="4" width="13.57421875" style="0" customWidth="1"/>
    <col min="6" max="6" width="13.00390625" style="0" customWidth="1"/>
    <col min="7" max="7" width="11.7109375" style="0" customWidth="1"/>
    <col min="8" max="8" width="14.140625" style="0" customWidth="1"/>
    <col min="9" max="9" width="17.421875" style="0" customWidth="1"/>
  </cols>
  <sheetData>
    <row r="1" spans="1:8" ht="15">
      <c r="A1" t="s">
        <v>67</v>
      </c>
      <c r="H1" s="11" t="s">
        <v>110</v>
      </c>
    </row>
    <row r="2" ht="15.75" thickBot="1">
      <c r="H2" s="11"/>
    </row>
    <row r="3" spans="1:8" ht="30.75" customHeight="1" thickBot="1">
      <c r="A3" s="105" t="s">
        <v>113</v>
      </c>
      <c r="B3" s="111"/>
      <c r="C3" s="111"/>
      <c r="D3" s="111"/>
      <c r="E3" s="111"/>
      <c r="F3" s="111"/>
      <c r="G3" s="111"/>
      <c r="H3" s="112"/>
    </row>
    <row r="5" spans="1:9" ht="15">
      <c r="A5" s="70" t="s">
        <v>100</v>
      </c>
      <c r="B5" s="71"/>
      <c r="C5" s="71" t="s">
        <v>2</v>
      </c>
      <c r="D5" s="72" t="s">
        <v>3</v>
      </c>
      <c r="E5" s="72" t="s">
        <v>1</v>
      </c>
      <c r="F5" s="73" t="s">
        <v>4</v>
      </c>
      <c r="G5" s="73" t="s">
        <v>12</v>
      </c>
      <c r="H5" s="74" t="s">
        <v>13</v>
      </c>
      <c r="I5" s="9"/>
    </row>
    <row r="6" spans="1:8" s="52" customFormat="1" ht="30" customHeight="1">
      <c r="A6" s="109" t="s">
        <v>72</v>
      </c>
      <c r="B6" s="110"/>
      <c r="C6" s="53"/>
      <c r="D6" s="44"/>
      <c r="E6" s="44"/>
      <c r="F6" s="57">
        <f>SUM(F7:F8)</f>
        <v>0</v>
      </c>
      <c r="G6" s="57">
        <f>SUM(G7:G8)</f>
        <v>0</v>
      </c>
      <c r="H6" s="57">
        <f>SUM(H7:H8)</f>
        <v>0</v>
      </c>
    </row>
    <row r="7" spans="1:8" ht="15">
      <c r="A7" s="41"/>
      <c r="B7" s="96" t="s">
        <v>82</v>
      </c>
      <c r="C7" s="59"/>
      <c r="D7" s="27" t="s">
        <v>9</v>
      </c>
      <c r="E7" s="28"/>
      <c r="F7" s="34">
        <f>C7*E7</f>
        <v>0</v>
      </c>
      <c r="G7" s="34">
        <f aca="true" t="shared" si="0" ref="G7:G16">F7*0.21</f>
        <v>0</v>
      </c>
      <c r="H7" s="34">
        <f aca="true" t="shared" si="1" ref="H7:H8">F7+G7</f>
        <v>0</v>
      </c>
    </row>
    <row r="8" spans="1:8" ht="15">
      <c r="A8" s="41"/>
      <c r="B8" s="42" t="s">
        <v>68</v>
      </c>
      <c r="C8" s="59"/>
      <c r="D8" s="27" t="s">
        <v>9</v>
      </c>
      <c r="E8" s="28"/>
      <c r="F8" s="34">
        <f>C8*E8</f>
        <v>0</v>
      </c>
      <c r="G8" s="34">
        <f t="shared" si="0"/>
        <v>0</v>
      </c>
      <c r="H8" s="34">
        <f t="shared" si="1"/>
        <v>0</v>
      </c>
    </row>
    <row r="9" spans="1:8" s="52" customFormat="1" ht="30" customHeight="1">
      <c r="A9" s="109" t="s">
        <v>73</v>
      </c>
      <c r="B9" s="110"/>
      <c r="C9" s="60"/>
      <c r="D9" s="44"/>
      <c r="E9" s="44"/>
      <c r="F9" s="57">
        <f>SUM(F10:F12)</f>
        <v>0</v>
      </c>
      <c r="G9" s="57">
        <f>SUM(G10:G12)</f>
        <v>0</v>
      </c>
      <c r="H9" s="57">
        <f>SUM(H10:H12)</f>
        <v>0</v>
      </c>
    </row>
    <row r="10" spans="1:8" ht="15" customHeight="1">
      <c r="A10" s="43"/>
      <c r="B10" s="29" t="s">
        <v>80</v>
      </c>
      <c r="C10" s="59"/>
      <c r="D10" s="27" t="s">
        <v>9</v>
      </c>
      <c r="E10" s="28"/>
      <c r="F10" s="34">
        <f>C10*E10</f>
        <v>0</v>
      </c>
      <c r="G10" s="34">
        <f t="shared" si="0"/>
        <v>0</v>
      </c>
      <c r="H10" s="34">
        <f aca="true" t="shared" si="2" ref="H10:H23">F10+G10</f>
        <v>0</v>
      </c>
    </row>
    <row r="11" spans="1:8" ht="15" customHeight="1">
      <c r="A11" s="43"/>
      <c r="B11" s="29" t="s">
        <v>69</v>
      </c>
      <c r="C11" s="59"/>
      <c r="D11" s="27" t="s">
        <v>9</v>
      </c>
      <c r="E11" s="28"/>
      <c r="F11" s="34">
        <f aca="true" t="shared" si="3" ref="F11:F12">C11*E11</f>
        <v>0</v>
      </c>
      <c r="G11" s="34">
        <f t="shared" si="0"/>
        <v>0</v>
      </c>
      <c r="H11" s="34">
        <f t="shared" si="2"/>
        <v>0</v>
      </c>
    </row>
    <row r="12" spans="1:8" ht="15" customHeight="1">
      <c r="A12" s="43"/>
      <c r="B12" s="29" t="s">
        <v>68</v>
      </c>
      <c r="C12" s="59"/>
      <c r="D12" s="27" t="s">
        <v>9</v>
      </c>
      <c r="E12" s="28"/>
      <c r="F12" s="34">
        <f t="shared" si="3"/>
        <v>0</v>
      </c>
      <c r="G12" s="34">
        <f t="shared" si="0"/>
        <v>0</v>
      </c>
      <c r="H12" s="34">
        <f t="shared" si="2"/>
        <v>0</v>
      </c>
    </row>
    <row r="13" spans="1:8" ht="30" customHeight="1">
      <c r="A13" s="108" t="s">
        <v>70</v>
      </c>
      <c r="B13" s="108"/>
      <c r="C13" s="60"/>
      <c r="D13" s="44"/>
      <c r="E13" s="44"/>
      <c r="F13" s="57">
        <f>SUM(F14:F16)</f>
        <v>0</v>
      </c>
      <c r="G13" s="57">
        <f t="shared" si="0"/>
        <v>0</v>
      </c>
      <c r="H13" s="57">
        <f t="shared" si="2"/>
        <v>0</v>
      </c>
    </row>
    <row r="14" spans="1:8" ht="15" customHeight="1">
      <c r="A14" s="45"/>
      <c r="B14" s="54" t="s">
        <v>102</v>
      </c>
      <c r="C14" s="61"/>
      <c r="D14" s="47" t="s">
        <v>9</v>
      </c>
      <c r="E14" s="48">
        <v>2</v>
      </c>
      <c r="F14" s="34">
        <f>C14*E14</f>
        <v>0</v>
      </c>
      <c r="G14" s="34">
        <f t="shared" si="0"/>
        <v>0</v>
      </c>
      <c r="H14" s="34">
        <f t="shared" si="2"/>
        <v>0</v>
      </c>
    </row>
    <row r="15" spans="1:8" ht="15" customHeight="1">
      <c r="A15" s="45"/>
      <c r="B15" s="46" t="s">
        <v>71</v>
      </c>
      <c r="C15" s="61"/>
      <c r="D15" s="47" t="s">
        <v>9</v>
      </c>
      <c r="E15" s="48">
        <v>1</v>
      </c>
      <c r="F15" s="34">
        <f>C15*E15</f>
        <v>0</v>
      </c>
      <c r="G15" s="34">
        <f t="shared" si="0"/>
        <v>0</v>
      </c>
      <c r="H15" s="34">
        <f t="shared" si="2"/>
        <v>0</v>
      </c>
    </row>
    <row r="16" spans="1:8" ht="15" customHeight="1">
      <c r="A16" s="45"/>
      <c r="B16" s="50" t="s">
        <v>68</v>
      </c>
      <c r="C16" s="61"/>
      <c r="D16" s="47" t="s">
        <v>9</v>
      </c>
      <c r="E16" s="49"/>
      <c r="F16" s="34">
        <f>C16*E16</f>
        <v>0</v>
      </c>
      <c r="G16" s="34">
        <f t="shared" si="0"/>
        <v>0</v>
      </c>
      <c r="H16" s="34">
        <f t="shared" si="2"/>
        <v>0</v>
      </c>
    </row>
    <row r="17" spans="1:8" ht="30" customHeight="1">
      <c r="A17" s="109" t="s">
        <v>74</v>
      </c>
      <c r="B17" s="110"/>
      <c r="C17" s="60"/>
      <c r="D17" s="44"/>
      <c r="E17" s="44"/>
      <c r="F17" s="57">
        <f>SUM(F18:F19)</f>
        <v>0</v>
      </c>
      <c r="G17" s="57">
        <f>F17*0.21</f>
        <v>0</v>
      </c>
      <c r="H17" s="57">
        <f>F17+G17</f>
        <v>0</v>
      </c>
    </row>
    <row r="18" spans="2:8" ht="15">
      <c r="B18" s="51" t="s">
        <v>76</v>
      </c>
      <c r="C18" s="59"/>
      <c r="D18" s="27" t="s">
        <v>10</v>
      </c>
      <c r="E18" s="27">
        <v>1</v>
      </c>
      <c r="F18" s="34">
        <f>C18*E18</f>
        <v>0</v>
      </c>
      <c r="G18" s="34">
        <f aca="true" t="shared" si="4" ref="G18:G49">F18*0.21</f>
        <v>0</v>
      </c>
      <c r="H18" s="34">
        <f aca="true" t="shared" si="5" ref="H18:H19">F18+G18</f>
        <v>0</v>
      </c>
    </row>
    <row r="19" spans="2:8" ht="15">
      <c r="B19" s="51" t="s">
        <v>68</v>
      </c>
      <c r="C19" s="59"/>
      <c r="D19" s="27" t="s">
        <v>9</v>
      </c>
      <c r="E19" s="49"/>
      <c r="F19" s="34">
        <f>C19*E19</f>
        <v>0</v>
      </c>
      <c r="G19" s="34">
        <f t="shared" si="4"/>
        <v>0</v>
      </c>
      <c r="H19" s="34">
        <f t="shared" si="5"/>
        <v>0</v>
      </c>
    </row>
    <row r="20" spans="1:8" ht="30" customHeight="1">
      <c r="A20" s="109" t="s">
        <v>105</v>
      </c>
      <c r="B20" s="110"/>
      <c r="C20" s="60"/>
      <c r="D20" s="44"/>
      <c r="E20" s="44"/>
      <c r="F20" s="57">
        <f>SUM(F21)</f>
        <v>0</v>
      </c>
      <c r="G20" s="57">
        <f t="shared" si="4"/>
        <v>0</v>
      </c>
      <c r="H20" s="57">
        <f t="shared" si="2"/>
        <v>0</v>
      </c>
    </row>
    <row r="21" spans="2:8" ht="15">
      <c r="B21" s="26" t="s">
        <v>75</v>
      </c>
      <c r="C21" s="59"/>
      <c r="D21" s="27" t="s">
        <v>9</v>
      </c>
      <c r="E21" s="27">
        <v>2</v>
      </c>
      <c r="F21" s="34">
        <f>C21*E21</f>
        <v>0</v>
      </c>
      <c r="G21" s="34">
        <f t="shared" si="4"/>
        <v>0</v>
      </c>
      <c r="H21" s="34">
        <f t="shared" si="2"/>
        <v>0</v>
      </c>
    </row>
    <row r="22" spans="1:8" ht="30" customHeight="1">
      <c r="A22" s="109" t="s">
        <v>78</v>
      </c>
      <c r="B22" s="110"/>
      <c r="C22" s="60"/>
      <c r="D22" s="44"/>
      <c r="E22" s="44"/>
      <c r="F22" s="57">
        <f>SUM(F23)</f>
        <v>0</v>
      </c>
      <c r="G22" s="57">
        <f t="shared" si="4"/>
        <v>0</v>
      </c>
      <c r="H22" s="57">
        <f t="shared" si="2"/>
        <v>0</v>
      </c>
    </row>
    <row r="23" spans="2:8" ht="15">
      <c r="B23" s="26" t="s">
        <v>77</v>
      </c>
      <c r="C23" s="59"/>
      <c r="D23" s="27" t="s">
        <v>9</v>
      </c>
      <c r="E23" s="27">
        <v>1</v>
      </c>
      <c r="F23" s="34">
        <f>C23*E23</f>
        <v>0</v>
      </c>
      <c r="G23" s="34">
        <f t="shared" si="4"/>
        <v>0</v>
      </c>
      <c r="H23" s="34">
        <f t="shared" si="2"/>
        <v>0</v>
      </c>
    </row>
    <row r="24" spans="3:8" ht="15">
      <c r="C24" s="7"/>
      <c r="D24" s="33"/>
      <c r="E24" s="33"/>
      <c r="F24" s="58"/>
      <c r="G24" s="58"/>
      <c r="H24" s="58"/>
    </row>
    <row r="25" spans="1:8" ht="15">
      <c r="A25" s="113" t="s">
        <v>79</v>
      </c>
      <c r="B25" s="114"/>
      <c r="C25" s="55"/>
      <c r="D25" s="56"/>
      <c r="E25" s="56"/>
      <c r="F25" s="79">
        <f>F22+F20+F17+F13+F9+F6</f>
        <v>0</v>
      </c>
      <c r="G25" s="80">
        <f t="shared" si="4"/>
        <v>0</v>
      </c>
      <c r="H25" s="81">
        <f>F25+G25</f>
        <v>0</v>
      </c>
    </row>
    <row r="26" spans="4:5" ht="42.75" customHeight="1">
      <c r="D26" s="33"/>
      <c r="E26" s="33"/>
    </row>
    <row r="27" spans="1:9" ht="15">
      <c r="A27" s="70" t="s">
        <v>61</v>
      </c>
      <c r="B27" s="71"/>
      <c r="C27" s="71" t="s">
        <v>2</v>
      </c>
      <c r="D27" s="72" t="s">
        <v>3</v>
      </c>
      <c r="E27" s="72" t="s">
        <v>1</v>
      </c>
      <c r="F27" s="73" t="s">
        <v>4</v>
      </c>
      <c r="G27" s="73" t="s">
        <v>12</v>
      </c>
      <c r="H27" s="74" t="s">
        <v>13</v>
      </c>
      <c r="I27" s="11"/>
    </row>
    <row r="28" spans="2:8" ht="15">
      <c r="B28" s="51" t="s">
        <v>42</v>
      </c>
      <c r="C28" s="76"/>
      <c r="D28" s="69" t="s">
        <v>9</v>
      </c>
      <c r="E28" s="69">
        <v>1</v>
      </c>
      <c r="F28" s="78">
        <f aca="true" t="shared" si="6" ref="F28:F34">C28*E28</f>
        <v>0</v>
      </c>
      <c r="G28" s="78">
        <f t="shared" si="4"/>
        <v>0</v>
      </c>
      <c r="H28" s="78">
        <f aca="true" t="shared" si="7" ref="H28:H34">F28+G28</f>
        <v>0</v>
      </c>
    </row>
    <row r="29" spans="2:8" ht="15">
      <c r="B29" s="26" t="s">
        <v>43</v>
      </c>
      <c r="C29" s="61"/>
      <c r="D29" s="27" t="s">
        <v>9</v>
      </c>
      <c r="E29" s="27">
        <v>1</v>
      </c>
      <c r="F29" s="34">
        <f t="shared" si="6"/>
        <v>0</v>
      </c>
      <c r="G29" s="34">
        <f t="shared" si="4"/>
        <v>0</v>
      </c>
      <c r="H29" s="34">
        <f t="shared" si="7"/>
        <v>0</v>
      </c>
    </row>
    <row r="30" spans="2:8" ht="15">
      <c r="B30" s="26" t="s">
        <v>44</v>
      </c>
      <c r="C30" s="59"/>
      <c r="D30" s="27" t="s">
        <v>9</v>
      </c>
      <c r="E30" s="27">
        <v>1</v>
      </c>
      <c r="F30" s="34">
        <f t="shared" si="6"/>
        <v>0</v>
      </c>
      <c r="G30" s="34">
        <f t="shared" si="4"/>
        <v>0</v>
      </c>
      <c r="H30" s="34">
        <f t="shared" si="7"/>
        <v>0</v>
      </c>
    </row>
    <row r="31" spans="2:8" ht="15">
      <c r="B31" s="26" t="s">
        <v>45</v>
      </c>
      <c r="C31" s="59"/>
      <c r="D31" s="27" t="s">
        <v>9</v>
      </c>
      <c r="E31" s="27">
        <v>1</v>
      </c>
      <c r="F31" s="34">
        <f t="shared" si="6"/>
        <v>0</v>
      </c>
      <c r="G31" s="34">
        <f t="shared" si="4"/>
        <v>0</v>
      </c>
      <c r="H31" s="34">
        <f t="shared" si="7"/>
        <v>0</v>
      </c>
    </row>
    <row r="32" spans="2:8" ht="15">
      <c r="B32" s="26" t="s">
        <v>46</v>
      </c>
      <c r="C32" s="59"/>
      <c r="D32" s="27" t="s">
        <v>9</v>
      </c>
      <c r="E32" s="27">
        <v>1</v>
      </c>
      <c r="F32" s="34">
        <f t="shared" si="6"/>
        <v>0</v>
      </c>
      <c r="G32" s="34">
        <f t="shared" si="4"/>
        <v>0</v>
      </c>
      <c r="H32" s="34">
        <f t="shared" si="7"/>
        <v>0</v>
      </c>
    </row>
    <row r="33" spans="2:8" ht="15">
      <c r="B33" s="26" t="s">
        <v>47</v>
      </c>
      <c r="C33" s="59"/>
      <c r="D33" s="27" t="s">
        <v>9</v>
      </c>
      <c r="E33" s="27">
        <v>1</v>
      </c>
      <c r="F33" s="34">
        <f t="shared" si="6"/>
        <v>0</v>
      </c>
      <c r="G33" s="34">
        <f t="shared" si="4"/>
        <v>0</v>
      </c>
      <c r="H33" s="34">
        <f t="shared" si="7"/>
        <v>0</v>
      </c>
    </row>
    <row r="34" spans="2:8" ht="15">
      <c r="B34" s="26" t="s">
        <v>81</v>
      </c>
      <c r="C34" s="59"/>
      <c r="D34" s="27" t="s">
        <v>6</v>
      </c>
      <c r="E34" s="28"/>
      <c r="F34" s="34">
        <f t="shared" si="6"/>
        <v>0</v>
      </c>
      <c r="G34" s="34">
        <f t="shared" si="4"/>
        <v>0</v>
      </c>
      <c r="H34" s="34">
        <f t="shared" si="7"/>
        <v>0</v>
      </c>
    </row>
    <row r="35" spans="2:8" ht="15">
      <c r="B35" s="26" t="s">
        <v>107</v>
      </c>
      <c r="C35" s="61"/>
      <c r="D35" s="27" t="s">
        <v>11</v>
      </c>
      <c r="E35" s="28"/>
      <c r="F35" s="102" t="s">
        <v>117</v>
      </c>
      <c r="G35" s="102" t="s">
        <v>117</v>
      </c>
      <c r="H35" s="102" t="s">
        <v>117</v>
      </c>
    </row>
    <row r="36" spans="2:8" ht="15">
      <c r="B36" s="26" t="s">
        <v>108</v>
      </c>
      <c r="C36" s="101"/>
      <c r="D36" s="27" t="s">
        <v>109</v>
      </c>
      <c r="E36" s="28"/>
      <c r="F36" s="34">
        <f>C35*E35*E36</f>
        <v>0</v>
      </c>
      <c r="G36" s="34">
        <f aca="true" t="shared" si="8" ref="G36">F36*0.21</f>
        <v>0</v>
      </c>
      <c r="H36" s="34">
        <f aca="true" t="shared" si="9" ref="H36">F36+G36</f>
        <v>0</v>
      </c>
    </row>
    <row r="37" spans="2:8" ht="15">
      <c r="B37" s="26" t="s">
        <v>14</v>
      </c>
      <c r="C37" s="77"/>
      <c r="D37" s="27" t="s">
        <v>9</v>
      </c>
      <c r="E37" s="28">
        <v>1</v>
      </c>
      <c r="F37" s="34"/>
      <c r="G37" s="34"/>
      <c r="H37" s="34"/>
    </row>
    <row r="38" spans="2:8" ht="15">
      <c r="B38" s="62"/>
      <c r="C38" s="63"/>
      <c r="D38" s="64"/>
      <c r="E38" s="5"/>
      <c r="F38" s="65"/>
      <c r="G38" s="65"/>
      <c r="H38" s="65"/>
    </row>
    <row r="39" spans="1:8" ht="15">
      <c r="A39" s="113" t="s">
        <v>84</v>
      </c>
      <c r="B39" s="114"/>
      <c r="C39" s="66"/>
      <c r="D39" s="56"/>
      <c r="E39" s="67"/>
      <c r="F39" s="79">
        <f>(SUM(F28:F37))*E37</f>
        <v>0</v>
      </c>
      <c r="G39" s="80">
        <f t="shared" si="4"/>
        <v>0</v>
      </c>
      <c r="H39" s="81">
        <f>(SUM(H28:H37))*E37</f>
        <v>0</v>
      </c>
    </row>
    <row r="40" spans="3:5" ht="15">
      <c r="C40" s="1"/>
      <c r="D40" s="5"/>
      <c r="E40" s="5"/>
    </row>
    <row r="41" spans="1:9" ht="15">
      <c r="A41" s="70" t="s">
        <v>65</v>
      </c>
      <c r="B41" s="71"/>
      <c r="C41" s="71" t="s">
        <v>2</v>
      </c>
      <c r="D41" s="72" t="s">
        <v>3</v>
      </c>
      <c r="E41" s="72" t="s">
        <v>1</v>
      </c>
      <c r="F41" s="73" t="s">
        <v>4</v>
      </c>
      <c r="G41" s="73" t="s">
        <v>12</v>
      </c>
      <c r="H41" s="74" t="s">
        <v>13</v>
      </c>
      <c r="I41" s="11"/>
    </row>
    <row r="42" spans="2:8" ht="15">
      <c r="B42" s="51" t="s">
        <v>0</v>
      </c>
      <c r="C42" s="76"/>
      <c r="D42" s="69" t="s">
        <v>5</v>
      </c>
      <c r="E42" s="75"/>
      <c r="F42" s="78">
        <f>C42</f>
        <v>0</v>
      </c>
      <c r="G42" s="78">
        <f t="shared" si="4"/>
        <v>0</v>
      </c>
      <c r="H42" s="78">
        <f aca="true" t="shared" si="10" ref="H42:H44">F42+G42</f>
        <v>0</v>
      </c>
    </row>
    <row r="43" spans="2:8" ht="15">
      <c r="B43" s="26" t="s">
        <v>81</v>
      </c>
      <c r="C43" s="82">
        <f>C34</f>
        <v>0</v>
      </c>
      <c r="D43" s="27" t="s">
        <v>6</v>
      </c>
      <c r="E43" s="30">
        <f>E34</f>
        <v>0</v>
      </c>
      <c r="F43" s="34">
        <f aca="true" t="shared" si="11" ref="F43:F44">C43*E43</f>
        <v>0</v>
      </c>
      <c r="G43" s="34">
        <f t="shared" si="4"/>
        <v>0</v>
      </c>
      <c r="H43" s="34">
        <f t="shared" si="10"/>
        <v>0</v>
      </c>
    </row>
    <row r="44" spans="2:8" ht="15">
      <c r="B44" s="26" t="s">
        <v>107</v>
      </c>
      <c r="C44" s="83">
        <f>C35</f>
        <v>0</v>
      </c>
      <c r="D44" s="27" t="s">
        <v>11</v>
      </c>
      <c r="E44" s="31">
        <f>E35</f>
        <v>0</v>
      </c>
      <c r="F44" s="34">
        <f t="shared" si="11"/>
        <v>0</v>
      </c>
      <c r="G44" s="34">
        <f t="shared" si="4"/>
        <v>0</v>
      </c>
      <c r="H44" s="34">
        <f t="shared" si="10"/>
        <v>0</v>
      </c>
    </row>
    <row r="45" spans="3:8" ht="15">
      <c r="C45" s="14"/>
      <c r="D45" s="5"/>
      <c r="E45" s="15"/>
      <c r="F45" s="8"/>
      <c r="G45" s="8"/>
      <c r="H45" s="8"/>
    </row>
    <row r="46" spans="1:8" ht="15">
      <c r="A46" s="113" t="s">
        <v>87</v>
      </c>
      <c r="B46" s="114"/>
      <c r="C46" s="55"/>
      <c r="D46" s="67"/>
      <c r="E46" s="67"/>
      <c r="F46" s="79">
        <f>(2*4*F42)+(2*F44)+F43</f>
        <v>0</v>
      </c>
      <c r="G46" s="98">
        <f t="shared" si="4"/>
        <v>0</v>
      </c>
      <c r="H46" s="81">
        <f>(2*4*H42)+(2*H44)+H43</f>
        <v>0</v>
      </c>
    </row>
    <row r="47" spans="4:5" ht="15">
      <c r="D47" s="33"/>
      <c r="E47" s="33"/>
    </row>
    <row r="48" spans="1:9" ht="15">
      <c r="A48" s="70" t="s">
        <v>8</v>
      </c>
      <c r="B48" s="71"/>
      <c r="C48" s="71" t="s">
        <v>2</v>
      </c>
      <c r="D48" s="72" t="s">
        <v>3</v>
      </c>
      <c r="E48" s="72" t="s">
        <v>1</v>
      </c>
      <c r="F48" s="73" t="s">
        <v>4</v>
      </c>
      <c r="G48" s="73" t="s">
        <v>12</v>
      </c>
      <c r="H48" s="74" t="s">
        <v>13</v>
      </c>
      <c r="I48" s="11"/>
    </row>
    <row r="49" spans="2:8" ht="15">
      <c r="B49" s="51" t="s">
        <v>66</v>
      </c>
      <c r="C49" s="68"/>
      <c r="D49" s="69" t="s">
        <v>7</v>
      </c>
      <c r="E49" s="69">
        <v>12</v>
      </c>
      <c r="F49" s="84">
        <f aca="true" t="shared" si="12" ref="F49">C49*E49</f>
        <v>0</v>
      </c>
      <c r="G49" s="78">
        <f t="shared" si="4"/>
        <v>0</v>
      </c>
      <c r="H49" s="84">
        <f>F49+G49</f>
        <v>0</v>
      </c>
    </row>
    <row r="50" ht="15">
      <c r="C50" s="6"/>
    </row>
    <row r="51" spans="1:8" ht="15">
      <c r="A51" s="99" t="s">
        <v>95</v>
      </c>
      <c r="B51" s="92"/>
      <c r="C51" s="92"/>
      <c r="D51" s="92"/>
      <c r="E51" s="92"/>
      <c r="F51" s="79">
        <f>F49*4+F46*4+F39*4</f>
        <v>0</v>
      </c>
      <c r="G51" s="80">
        <f aca="true" t="shared" si="13" ref="G51">F51*0.21</f>
        <v>0</v>
      </c>
      <c r="H51" s="81">
        <f>H49*4+H46*4+H39*4</f>
        <v>0</v>
      </c>
    </row>
    <row r="53" spans="1:2" ht="15">
      <c r="A53" s="115" t="s">
        <v>83</v>
      </c>
      <c r="B53" s="115"/>
    </row>
  </sheetData>
  <mergeCells count="11">
    <mergeCell ref="A22:B22"/>
    <mergeCell ref="A25:B25"/>
    <mergeCell ref="A39:B39"/>
    <mergeCell ref="A46:B46"/>
    <mergeCell ref="A53:B53"/>
    <mergeCell ref="A20:B20"/>
    <mergeCell ref="A3:H3"/>
    <mergeCell ref="A6:B6"/>
    <mergeCell ref="A9:B9"/>
    <mergeCell ref="A13:B13"/>
    <mergeCell ref="A17:B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6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 topLeftCell="A1">
      <selection activeCell="C7" sqref="C7"/>
    </sheetView>
  </sheetViews>
  <sheetFormatPr defaultColWidth="9.140625" defaultRowHeight="15"/>
  <cols>
    <col min="1" max="1" width="5.140625" style="0" customWidth="1"/>
    <col min="2" max="2" width="71.140625" style="0" customWidth="1"/>
    <col min="3" max="3" width="14.7109375" style="0" customWidth="1"/>
    <col min="4" max="4" width="13.57421875" style="0" customWidth="1"/>
    <col min="6" max="6" width="13.00390625" style="0" customWidth="1"/>
    <col min="7" max="7" width="11.7109375" style="0" customWidth="1"/>
    <col min="8" max="8" width="14.140625" style="0" customWidth="1"/>
    <col min="9" max="9" width="17.421875" style="0" customWidth="1"/>
  </cols>
  <sheetData>
    <row r="1" spans="1:8" ht="15">
      <c r="A1" t="s">
        <v>67</v>
      </c>
      <c r="H1" s="11" t="s">
        <v>110</v>
      </c>
    </row>
    <row r="2" ht="15.75" thickBot="1">
      <c r="H2" s="11"/>
    </row>
    <row r="3" spans="1:8" ht="30.75" customHeight="1" thickBot="1">
      <c r="A3" s="105" t="s">
        <v>114</v>
      </c>
      <c r="B3" s="111"/>
      <c r="C3" s="111"/>
      <c r="D3" s="111"/>
      <c r="E3" s="111"/>
      <c r="F3" s="111"/>
      <c r="G3" s="111"/>
      <c r="H3" s="112"/>
    </row>
    <row r="5" spans="1:9" ht="15">
      <c r="A5" s="10" t="s">
        <v>101</v>
      </c>
      <c r="B5" s="2"/>
      <c r="C5" s="2" t="s">
        <v>2</v>
      </c>
      <c r="D5" s="3" t="s">
        <v>3</v>
      </c>
      <c r="E5" s="3" t="s">
        <v>1</v>
      </c>
      <c r="F5" s="12" t="s">
        <v>4</v>
      </c>
      <c r="G5" s="12" t="s">
        <v>12</v>
      </c>
      <c r="H5" s="12" t="s">
        <v>13</v>
      </c>
      <c r="I5" s="9"/>
    </row>
    <row r="6" spans="1:8" s="52" customFormat="1" ht="30" customHeight="1">
      <c r="A6" s="109" t="s">
        <v>72</v>
      </c>
      <c r="B6" s="110"/>
      <c r="C6" s="53"/>
      <c r="D6" s="44"/>
      <c r="E6" s="44"/>
      <c r="F6" s="57">
        <f>SUM(F7:F8)</f>
        <v>0</v>
      </c>
      <c r="G6" s="57">
        <f>SUM(G7:G8)</f>
        <v>0</v>
      </c>
      <c r="H6" s="57">
        <f>SUM(H7:H8)</f>
        <v>0</v>
      </c>
    </row>
    <row r="7" spans="1:8" ht="15">
      <c r="A7" s="41"/>
      <c r="B7" s="96" t="s">
        <v>104</v>
      </c>
      <c r="C7" s="59"/>
      <c r="D7" s="27" t="s">
        <v>9</v>
      </c>
      <c r="E7" s="28"/>
      <c r="F7" s="34">
        <f>C7*E7</f>
        <v>0</v>
      </c>
      <c r="G7" s="34">
        <f aca="true" t="shared" si="0" ref="G7:G16">F7*0.21</f>
        <v>0</v>
      </c>
      <c r="H7" s="34">
        <f aca="true" t="shared" si="1" ref="H7:H8">F7+G7</f>
        <v>0</v>
      </c>
    </row>
    <row r="8" spans="1:8" ht="15">
      <c r="A8" s="41"/>
      <c r="B8" s="42" t="s">
        <v>68</v>
      </c>
      <c r="C8" s="59"/>
      <c r="D8" s="27" t="s">
        <v>9</v>
      </c>
      <c r="E8" s="28"/>
      <c r="F8" s="34">
        <f>C8*E8</f>
        <v>0</v>
      </c>
      <c r="G8" s="34">
        <f t="shared" si="0"/>
        <v>0</v>
      </c>
      <c r="H8" s="34">
        <f t="shared" si="1"/>
        <v>0</v>
      </c>
    </row>
    <row r="9" spans="1:8" s="52" customFormat="1" ht="30" customHeight="1">
      <c r="A9" s="109" t="s">
        <v>103</v>
      </c>
      <c r="B9" s="110"/>
      <c r="C9" s="60"/>
      <c r="D9" s="44"/>
      <c r="E9" s="44"/>
      <c r="F9" s="57">
        <f>SUM(F10:F12)</f>
        <v>0</v>
      </c>
      <c r="G9" s="57">
        <f>SUM(G10:G12)</f>
        <v>0</v>
      </c>
      <c r="H9" s="57">
        <f>SUM(H10:H12)</f>
        <v>0</v>
      </c>
    </row>
    <row r="10" spans="1:8" ht="15" customHeight="1">
      <c r="A10" s="43"/>
      <c r="B10" s="29" t="s">
        <v>80</v>
      </c>
      <c r="C10" s="59"/>
      <c r="D10" s="27" t="s">
        <v>9</v>
      </c>
      <c r="E10" s="28"/>
      <c r="F10" s="34">
        <f>C10*E10</f>
        <v>0</v>
      </c>
      <c r="G10" s="34">
        <f t="shared" si="0"/>
        <v>0</v>
      </c>
      <c r="H10" s="34">
        <f aca="true" t="shared" si="2" ref="H10:H23">F10+G10</f>
        <v>0</v>
      </c>
    </row>
    <row r="11" spans="1:8" ht="15" customHeight="1">
      <c r="A11" s="43"/>
      <c r="B11" s="29" t="s">
        <v>69</v>
      </c>
      <c r="C11" s="59"/>
      <c r="D11" s="27" t="s">
        <v>9</v>
      </c>
      <c r="E11" s="28"/>
      <c r="F11" s="34">
        <f aca="true" t="shared" si="3" ref="F11:F12">C11*E11</f>
        <v>0</v>
      </c>
      <c r="G11" s="34">
        <f t="shared" si="0"/>
        <v>0</v>
      </c>
      <c r="H11" s="34">
        <f t="shared" si="2"/>
        <v>0</v>
      </c>
    </row>
    <row r="12" spans="1:8" ht="15" customHeight="1">
      <c r="A12" s="43"/>
      <c r="B12" s="29" t="s">
        <v>68</v>
      </c>
      <c r="C12" s="59"/>
      <c r="D12" s="27" t="s">
        <v>9</v>
      </c>
      <c r="E12" s="28"/>
      <c r="F12" s="34">
        <f t="shared" si="3"/>
        <v>0</v>
      </c>
      <c r="G12" s="34">
        <f t="shared" si="0"/>
        <v>0</v>
      </c>
      <c r="H12" s="34">
        <f t="shared" si="2"/>
        <v>0</v>
      </c>
    </row>
    <row r="13" spans="1:8" ht="30" customHeight="1">
      <c r="A13" s="108" t="s">
        <v>70</v>
      </c>
      <c r="B13" s="108"/>
      <c r="C13" s="60"/>
      <c r="D13" s="44"/>
      <c r="E13" s="44"/>
      <c r="F13" s="57">
        <f>SUM(F14:F16)</f>
        <v>0</v>
      </c>
      <c r="G13" s="57">
        <f t="shared" si="0"/>
        <v>0</v>
      </c>
      <c r="H13" s="57">
        <f t="shared" si="2"/>
        <v>0</v>
      </c>
    </row>
    <row r="14" spans="1:8" ht="15" customHeight="1">
      <c r="A14" s="45"/>
      <c r="B14" s="54" t="s">
        <v>102</v>
      </c>
      <c r="C14" s="61"/>
      <c r="D14" s="47" t="s">
        <v>9</v>
      </c>
      <c r="E14" s="48">
        <v>2</v>
      </c>
      <c r="F14" s="34">
        <f>C14*E14</f>
        <v>0</v>
      </c>
      <c r="G14" s="34">
        <f t="shared" si="0"/>
        <v>0</v>
      </c>
      <c r="H14" s="34">
        <f t="shared" si="2"/>
        <v>0</v>
      </c>
    </row>
    <row r="15" spans="1:8" ht="15" customHeight="1">
      <c r="A15" s="45"/>
      <c r="B15" s="46" t="s">
        <v>71</v>
      </c>
      <c r="C15" s="61"/>
      <c r="D15" s="47" t="s">
        <v>9</v>
      </c>
      <c r="E15" s="48">
        <v>1</v>
      </c>
      <c r="F15" s="34">
        <f>C15*E15</f>
        <v>0</v>
      </c>
      <c r="G15" s="34">
        <f t="shared" si="0"/>
        <v>0</v>
      </c>
      <c r="H15" s="34">
        <f t="shared" si="2"/>
        <v>0</v>
      </c>
    </row>
    <row r="16" spans="1:8" ht="15" customHeight="1">
      <c r="A16" s="45"/>
      <c r="B16" s="50" t="s">
        <v>68</v>
      </c>
      <c r="C16" s="61"/>
      <c r="D16" s="47" t="s">
        <v>9</v>
      </c>
      <c r="E16" s="49"/>
      <c r="F16" s="34">
        <f>C16*E16</f>
        <v>0</v>
      </c>
      <c r="G16" s="34">
        <f t="shared" si="0"/>
        <v>0</v>
      </c>
      <c r="H16" s="34">
        <f t="shared" si="2"/>
        <v>0</v>
      </c>
    </row>
    <row r="17" spans="1:8" ht="30" customHeight="1">
      <c r="A17" s="109" t="s">
        <v>74</v>
      </c>
      <c r="B17" s="110"/>
      <c r="C17" s="60"/>
      <c r="D17" s="44"/>
      <c r="E17" s="44"/>
      <c r="F17" s="57">
        <f>SUM(F18:F19)</f>
        <v>0</v>
      </c>
      <c r="G17" s="57">
        <f>F17*0.21</f>
        <v>0</v>
      </c>
      <c r="H17" s="57">
        <f>F17+G17</f>
        <v>0</v>
      </c>
    </row>
    <row r="18" spans="2:8" ht="15">
      <c r="B18" s="51" t="s">
        <v>76</v>
      </c>
      <c r="C18" s="59"/>
      <c r="D18" s="27" t="s">
        <v>10</v>
      </c>
      <c r="E18" s="27">
        <v>1</v>
      </c>
      <c r="F18" s="34">
        <f>C18*E18</f>
        <v>0</v>
      </c>
      <c r="G18" s="34">
        <f aca="true" t="shared" si="4" ref="G18:G48">F18*0.21</f>
        <v>0</v>
      </c>
      <c r="H18" s="34">
        <f aca="true" t="shared" si="5" ref="H18:H19">F18+G18</f>
        <v>0</v>
      </c>
    </row>
    <row r="19" spans="2:8" ht="15">
      <c r="B19" s="51" t="s">
        <v>68</v>
      </c>
      <c r="C19" s="59"/>
      <c r="D19" s="27" t="s">
        <v>9</v>
      </c>
      <c r="E19" s="49"/>
      <c r="F19" s="34">
        <f>C19*E19</f>
        <v>0</v>
      </c>
      <c r="G19" s="34">
        <f t="shared" si="4"/>
        <v>0</v>
      </c>
      <c r="H19" s="34">
        <f t="shared" si="5"/>
        <v>0</v>
      </c>
    </row>
    <row r="20" spans="1:8" ht="30" customHeight="1">
      <c r="A20" s="109" t="s">
        <v>105</v>
      </c>
      <c r="B20" s="110"/>
      <c r="C20" s="60"/>
      <c r="D20" s="44"/>
      <c r="E20" s="44"/>
      <c r="F20" s="57">
        <f>SUM(F21)</f>
        <v>0</v>
      </c>
      <c r="G20" s="57">
        <f t="shared" si="4"/>
        <v>0</v>
      </c>
      <c r="H20" s="57">
        <f t="shared" si="2"/>
        <v>0</v>
      </c>
    </row>
    <row r="21" spans="2:8" ht="15">
      <c r="B21" s="26" t="s">
        <v>75</v>
      </c>
      <c r="C21" s="59"/>
      <c r="D21" s="27" t="s">
        <v>9</v>
      </c>
      <c r="E21" s="27">
        <v>2</v>
      </c>
      <c r="F21" s="34">
        <f>C21*E21</f>
        <v>0</v>
      </c>
      <c r="G21" s="34">
        <f t="shared" si="4"/>
        <v>0</v>
      </c>
      <c r="H21" s="34">
        <f t="shared" si="2"/>
        <v>0</v>
      </c>
    </row>
    <row r="22" spans="1:8" ht="30" customHeight="1">
      <c r="A22" s="109" t="s">
        <v>78</v>
      </c>
      <c r="B22" s="110"/>
      <c r="C22" s="60"/>
      <c r="D22" s="44"/>
      <c r="E22" s="44"/>
      <c r="F22" s="57">
        <f>SUM(F23)</f>
        <v>0</v>
      </c>
      <c r="G22" s="57">
        <f t="shared" si="4"/>
        <v>0</v>
      </c>
      <c r="H22" s="57">
        <f t="shared" si="2"/>
        <v>0</v>
      </c>
    </row>
    <row r="23" spans="2:8" ht="15">
      <c r="B23" s="26" t="s">
        <v>77</v>
      </c>
      <c r="C23" s="59"/>
      <c r="D23" s="27" t="s">
        <v>9</v>
      </c>
      <c r="E23" s="27">
        <v>1</v>
      </c>
      <c r="F23" s="34">
        <f>C23*E23</f>
        <v>0</v>
      </c>
      <c r="G23" s="34">
        <f t="shared" si="4"/>
        <v>0</v>
      </c>
      <c r="H23" s="34">
        <f t="shared" si="2"/>
        <v>0</v>
      </c>
    </row>
    <row r="24" spans="3:8" ht="15">
      <c r="C24" s="7"/>
      <c r="D24" s="33"/>
      <c r="E24" s="33"/>
      <c r="F24" s="58"/>
      <c r="G24" s="58"/>
      <c r="H24" s="58"/>
    </row>
    <row r="25" spans="1:8" ht="15">
      <c r="A25" s="113" t="s">
        <v>79</v>
      </c>
      <c r="B25" s="114"/>
      <c r="C25" s="55"/>
      <c r="D25" s="56"/>
      <c r="E25" s="56"/>
      <c r="F25" s="79">
        <f>F22+F20+F17+F13+F9+F6</f>
        <v>0</v>
      </c>
      <c r="G25" s="80">
        <f t="shared" si="4"/>
        <v>0</v>
      </c>
      <c r="H25" s="81">
        <f>F25+G25</f>
        <v>0</v>
      </c>
    </row>
    <row r="26" spans="4:5" ht="42.75" customHeight="1">
      <c r="D26" s="33"/>
      <c r="E26" s="33"/>
    </row>
    <row r="27" spans="1:9" ht="15">
      <c r="A27" s="70" t="s">
        <v>61</v>
      </c>
      <c r="B27" s="71"/>
      <c r="C27" s="71" t="s">
        <v>2</v>
      </c>
      <c r="D27" s="72" t="s">
        <v>3</v>
      </c>
      <c r="E27" s="72" t="s">
        <v>1</v>
      </c>
      <c r="F27" s="73" t="s">
        <v>4</v>
      </c>
      <c r="G27" s="73" t="s">
        <v>12</v>
      </c>
      <c r="H27" s="74" t="s">
        <v>13</v>
      </c>
      <c r="I27" s="11"/>
    </row>
    <row r="28" spans="2:8" ht="15">
      <c r="B28" s="51" t="s">
        <v>37</v>
      </c>
      <c r="C28" s="76"/>
      <c r="D28" s="69" t="s">
        <v>9</v>
      </c>
      <c r="E28" s="69">
        <v>1</v>
      </c>
      <c r="F28" s="78">
        <f aca="true" t="shared" si="6" ref="F28:F33">C28*E28</f>
        <v>0</v>
      </c>
      <c r="G28" s="78">
        <f t="shared" si="4"/>
        <v>0</v>
      </c>
      <c r="H28" s="78">
        <f aca="true" t="shared" si="7" ref="H28:H33">F28+G28</f>
        <v>0</v>
      </c>
    </row>
    <row r="29" spans="2:8" ht="15">
      <c r="B29" s="26" t="s">
        <v>38</v>
      </c>
      <c r="C29" s="61"/>
      <c r="D29" s="27" t="s">
        <v>9</v>
      </c>
      <c r="E29" s="27">
        <v>1</v>
      </c>
      <c r="F29" s="34">
        <f t="shared" si="6"/>
        <v>0</v>
      </c>
      <c r="G29" s="34">
        <f t="shared" si="4"/>
        <v>0</v>
      </c>
      <c r="H29" s="34">
        <f t="shared" si="7"/>
        <v>0</v>
      </c>
    </row>
    <row r="30" spans="2:8" ht="15">
      <c r="B30" s="26" t="s">
        <v>39</v>
      </c>
      <c r="C30" s="59"/>
      <c r="D30" s="27" t="s">
        <v>9</v>
      </c>
      <c r="E30" s="27">
        <v>1</v>
      </c>
      <c r="F30" s="34">
        <f t="shared" si="6"/>
        <v>0</v>
      </c>
      <c r="G30" s="34">
        <f t="shared" si="4"/>
        <v>0</v>
      </c>
      <c r="H30" s="34">
        <f t="shared" si="7"/>
        <v>0</v>
      </c>
    </row>
    <row r="31" spans="2:8" ht="15">
      <c r="B31" s="26" t="s">
        <v>40</v>
      </c>
      <c r="C31" s="59"/>
      <c r="D31" s="27" t="s">
        <v>9</v>
      </c>
      <c r="E31" s="27">
        <v>1</v>
      </c>
      <c r="F31" s="34">
        <f t="shared" si="6"/>
        <v>0</v>
      </c>
      <c r="G31" s="34">
        <f t="shared" si="4"/>
        <v>0</v>
      </c>
      <c r="H31" s="34">
        <f t="shared" si="7"/>
        <v>0</v>
      </c>
    </row>
    <row r="32" spans="2:8" ht="15">
      <c r="B32" s="26" t="s">
        <v>41</v>
      </c>
      <c r="C32" s="59"/>
      <c r="D32" s="27" t="s">
        <v>9</v>
      </c>
      <c r="E32" s="27">
        <v>1</v>
      </c>
      <c r="F32" s="34">
        <f t="shared" si="6"/>
        <v>0</v>
      </c>
      <c r="G32" s="34">
        <f t="shared" si="4"/>
        <v>0</v>
      </c>
      <c r="H32" s="34">
        <f t="shared" si="7"/>
        <v>0</v>
      </c>
    </row>
    <row r="33" spans="2:8" ht="15">
      <c r="B33" s="26" t="s">
        <v>81</v>
      </c>
      <c r="C33" s="59"/>
      <c r="D33" s="27" t="s">
        <v>6</v>
      </c>
      <c r="E33" s="28"/>
      <c r="F33" s="34">
        <f t="shared" si="6"/>
        <v>0</v>
      </c>
      <c r="G33" s="34">
        <f t="shared" si="4"/>
        <v>0</v>
      </c>
      <c r="H33" s="34">
        <f t="shared" si="7"/>
        <v>0</v>
      </c>
    </row>
    <row r="34" spans="2:8" ht="15">
      <c r="B34" s="26" t="s">
        <v>107</v>
      </c>
      <c r="C34" s="61"/>
      <c r="D34" s="27" t="s">
        <v>11</v>
      </c>
      <c r="E34" s="28"/>
      <c r="F34" s="102" t="s">
        <v>117</v>
      </c>
      <c r="G34" s="102" t="s">
        <v>117</v>
      </c>
      <c r="H34" s="102" t="s">
        <v>117</v>
      </c>
    </row>
    <row r="35" spans="2:8" ht="15">
      <c r="B35" s="26" t="s">
        <v>108</v>
      </c>
      <c r="C35" s="101"/>
      <c r="D35" s="27" t="s">
        <v>109</v>
      </c>
      <c r="E35" s="28"/>
      <c r="F35" s="34">
        <f>C34*E34*E35</f>
        <v>0</v>
      </c>
      <c r="G35" s="34">
        <f aca="true" t="shared" si="8" ref="G35">F35*0.21</f>
        <v>0</v>
      </c>
      <c r="H35" s="34">
        <f aca="true" t="shared" si="9" ref="H35">F35+G35</f>
        <v>0</v>
      </c>
    </row>
    <row r="36" spans="2:8" ht="15">
      <c r="B36" s="26" t="s">
        <v>14</v>
      </c>
      <c r="C36" s="77"/>
      <c r="D36" s="27" t="s">
        <v>9</v>
      </c>
      <c r="E36" s="28">
        <v>1</v>
      </c>
      <c r="F36" s="34"/>
      <c r="G36" s="34"/>
      <c r="H36" s="34"/>
    </row>
    <row r="37" spans="2:8" ht="15">
      <c r="B37" s="62"/>
      <c r="C37" s="63"/>
      <c r="D37" s="64"/>
      <c r="E37" s="5"/>
      <c r="F37" s="65"/>
      <c r="G37" s="65"/>
      <c r="H37" s="65"/>
    </row>
    <row r="38" spans="1:8" ht="15">
      <c r="A38" s="113" t="s">
        <v>84</v>
      </c>
      <c r="B38" s="114"/>
      <c r="C38" s="66"/>
      <c r="D38" s="56"/>
      <c r="E38" s="67"/>
      <c r="F38" s="79">
        <f>(SUM(F28:F36))*E36</f>
        <v>0</v>
      </c>
      <c r="G38" s="80">
        <f t="shared" si="4"/>
        <v>0</v>
      </c>
      <c r="H38" s="81">
        <f>(SUM(H28:H36))*E36</f>
        <v>0</v>
      </c>
    </row>
    <row r="39" spans="3:5" ht="15">
      <c r="C39" s="1"/>
      <c r="D39" s="5"/>
      <c r="E39" s="5"/>
    </row>
    <row r="40" spans="1:9" ht="15">
      <c r="A40" s="70" t="s">
        <v>65</v>
      </c>
      <c r="B40" s="71"/>
      <c r="C40" s="71" t="s">
        <v>2</v>
      </c>
      <c r="D40" s="72" t="s">
        <v>3</v>
      </c>
      <c r="E40" s="72" t="s">
        <v>1</v>
      </c>
      <c r="F40" s="73" t="s">
        <v>4</v>
      </c>
      <c r="G40" s="73" t="s">
        <v>12</v>
      </c>
      <c r="H40" s="74" t="s">
        <v>13</v>
      </c>
      <c r="I40" s="11"/>
    </row>
    <row r="41" spans="2:8" ht="15">
      <c r="B41" s="51" t="s">
        <v>0</v>
      </c>
      <c r="C41" s="76"/>
      <c r="D41" s="69" t="s">
        <v>5</v>
      </c>
      <c r="E41" s="75"/>
      <c r="F41" s="78">
        <f>C41</f>
        <v>0</v>
      </c>
      <c r="G41" s="78">
        <f t="shared" si="4"/>
        <v>0</v>
      </c>
      <c r="H41" s="78">
        <f aca="true" t="shared" si="10" ref="H41:H43">F41+G41</f>
        <v>0</v>
      </c>
    </row>
    <row r="42" spans="2:8" ht="15">
      <c r="B42" s="26" t="s">
        <v>81</v>
      </c>
      <c r="C42" s="82">
        <f>C33</f>
        <v>0</v>
      </c>
      <c r="D42" s="27" t="s">
        <v>6</v>
      </c>
      <c r="E42" s="30">
        <f>E33</f>
        <v>0</v>
      </c>
      <c r="F42" s="34">
        <f aca="true" t="shared" si="11" ref="F42:F43">C42*E42</f>
        <v>0</v>
      </c>
      <c r="G42" s="34">
        <f t="shared" si="4"/>
        <v>0</v>
      </c>
      <c r="H42" s="34">
        <f t="shared" si="10"/>
        <v>0</v>
      </c>
    </row>
    <row r="43" spans="2:8" ht="15">
      <c r="B43" s="26" t="s">
        <v>107</v>
      </c>
      <c r="C43" s="83">
        <f>C34</f>
        <v>0</v>
      </c>
      <c r="D43" s="27" t="s">
        <v>11</v>
      </c>
      <c r="E43" s="31">
        <f>E34</f>
        <v>0</v>
      </c>
      <c r="F43" s="34">
        <f t="shared" si="11"/>
        <v>0</v>
      </c>
      <c r="G43" s="34">
        <f t="shared" si="4"/>
        <v>0</v>
      </c>
      <c r="H43" s="34">
        <f t="shared" si="10"/>
        <v>0</v>
      </c>
    </row>
    <row r="44" spans="3:8" ht="15">
      <c r="C44" s="14"/>
      <c r="D44" s="5"/>
      <c r="E44" s="15"/>
      <c r="F44" s="8"/>
      <c r="G44" s="8"/>
      <c r="H44" s="8"/>
    </row>
    <row r="45" spans="1:8" ht="15">
      <c r="A45" s="113" t="s">
        <v>87</v>
      </c>
      <c r="B45" s="114"/>
      <c r="C45" s="55"/>
      <c r="D45" s="67"/>
      <c r="E45" s="67"/>
      <c r="F45" s="79">
        <f>(2*4*F41)+(2*F43)+F42</f>
        <v>0</v>
      </c>
      <c r="G45" s="98">
        <f t="shared" si="4"/>
        <v>0</v>
      </c>
      <c r="H45" s="81">
        <f>(2*4*H41)+(2*H43)+H42</f>
        <v>0</v>
      </c>
    </row>
    <row r="46" spans="4:5" ht="15">
      <c r="D46" s="33"/>
      <c r="E46" s="33"/>
    </row>
    <row r="47" spans="1:9" ht="15">
      <c r="A47" s="70" t="s">
        <v>8</v>
      </c>
      <c r="B47" s="71"/>
      <c r="C47" s="71" t="s">
        <v>2</v>
      </c>
      <c r="D47" s="72" t="s">
        <v>3</v>
      </c>
      <c r="E47" s="72" t="s">
        <v>1</v>
      </c>
      <c r="F47" s="73" t="s">
        <v>4</v>
      </c>
      <c r="G47" s="73" t="s">
        <v>12</v>
      </c>
      <c r="H47" s="74" t="s">
        <v>13</v>
      </c>
      <c r="I47" s="11"/>
    </row>
    <row r="48" spans="2:8" ht="15">
      <c r="B48" s="51" t="s">
        <v>66</v>
      </c>
      <c r="C48" s="68"/>
      <c r="D48" s="69" t="s">
        <v>7</v>
      </c>
      <c r="E48" s="69">
        <v>12</v>
      </c>
      <c r="F48" s="84">
        <f aca="true" t="shared" si="12" ref="F48">C48*E48</f>
        <v>0</v>
      </c>
      <c r="G48" s="78">
        <f t="shared" si="4"/>
        <v>0</v>
      </c>
      <c r="H48" s="84">
        <f>F48+G48</f>
        <v>0</v>
      </c>
    </row>
    <row r="49" ht="15">
      <c r="C49" s="6"/>
    </row>
    <row r="50" spans="1:8" ht="15">
      <c r="A50" s="99" t="s">
        <v>95</v>
      </c>
      <c r="B50" s="92"/>
      <c r="C50" s="92"/>
      <c r="D50" s="92"/>
      <c r="E50" s="92"/>
      <c r="F50" s="79">
        <f>F48*4+F45*4+F38*4</f>
        <v>0</v>
      </c>
      <c r="G50" s="80">
        <f aca="true" t="shared" si="13" ref="G50">F50*0.21</f>
        <v>0</v>
      </c>
      <c r="H50" s="81">
        <f>H48*4+H45*4+H38*4</f>
        <v>0</v>
      </c>
    </row>
    <row r="52" spans="1:2" ht="15">
      <c r="A52" s="115" t="s">
        <v>83</v>
      </c>
      <c r="B52" s="115"/>
    </row>
  </sheetData>
  <mergeCells count="11">
    <mergeCell ref="A22:B22"/>
    <mergeCell ref="A25:B25"/>
    <mergeCell ref="A38:B38"/>
    <mergeCell ref="A45:B45"/>
    <mergeCell ref="A52:B52"/>
    <mergeCell ref="A20:B20"/>
    <mergeCell ref="A3:H3"/>
    <mergeCell ref="A6:B6"/>
    <mergeCell ref="A9:B9"/>
    <mergeCell ref="A13:B13"/>
    <mergeCell ref="A17:B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6" r:id="rId1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 topLeftCell="A1">
      <selection activeCell="C6" sqref="C6"/>
    </sheetView>
  </sheetViews>
  <sheetFormatPr defaultColWidth="9.140625" defaultRowHeight="15"/>
  <cols>
    <col min="1" max="1" width="5.140625" style="0" customWidth="1"/>
    <col min="2" max="2" width="71.140625" style="0" customWidth="1"/>
    <col min="3" max="3" width="14.7109375" style="0" customWidth="1"/>
    <col min="4" max="4" width="13.57421875" style="0" customWidth="1"/>
    <col min="6" max="6" width="13.00390625" style="0" customWidth="1"/>
    <col min="7" max="7" width="11.7109375" style="0" customWidth="1"/>
    <col min="8" max="8" width="14.140625" style="0" customWidth="1"/>
    <col min="9" max="9" width="17.421875" style="0" customWidth="1"/>
  </cols>
  <sheetData>
    <row r="1" spans="1:8" ht="15">
      <c r="A1" t="s">
        <v>67</v>
      </c>
      <c r="H1" s="11" t="s">
        <v>110</v>
      </c>
    </row>
    <row r="2" ht="15.75" thickBot="1">
      <c r="H2" s="11"/>
    </row>
    <row r="3" spans="1:8" ht="30.75" customHeight="1" thickBot="1">
      <c r="A3" s="105" t="s">
        <v>115</v>
      </c>
      <c r="B3" s="111"/>
      <c r="C3" s="111"/>
      <c r="D3" s="111"/>
      <c r="E3" s="111"/>
      <c r="F3" s="111"/>
      <c r="G3" s="111"/>
      <c r="H3" s="112"/>
    </row>
    <row r="5" spans="1:9" ht="15">
      <c r="A5" s="70" t="s">
        <v>61</v>
      </c>
      <c r="B5" s="71"/>
      <c r="C5" s="71" t="s">
        <v>2</v>
      </c>
      <c r="D5" s="72" t="s">
        <v>3</v>
      </c>
      <c r="E5" s="72" t="s">
        <v>1</v>
      </c>
      <c r="F5" s="73" t="s">
        <v>4</v>
      </c>
      <c r="G5" s="73" t="s">
        <v>12</v>
      </c>
      <c r="H5" s="74" t="s">
        <v>13</v>
      </c>
      <c r="I5" s="11"/>
    </row>
    <row r="6" spans="2:8" ht="15">
      <c r="B6" s="51" t="s">
        <v>25</v>
      </c>
      <c r="C6" s="76"/>
      <c r="D6" s="69" t="s">
        <v>9</v>
      </c>
      <c r="E6" s="69">
        <v>1</v>
      </c>
      <c r="F6" s="78">
        <f aca="true" t="shared" si="0" ref="F6:F7">C6*E6</f>
        <v>0</v>
      </c>
      <c r="G6" s="78">
        <f aca="true" t="shared" si="1" ref="G6:G22">F6*0.21</f>
        <v>0</v>
      </c>
      <c r="H6" s="78">
        <f aca="true" t="shared" si="2" ref="H6:H7">F6+G6</f>
        <v>0</v>
      </c>
    </row>
    <row r="7" spans="2:8" ht="15">
      <c r="B7" s="26" t="s">
        <v>81</v>
      </c>
      <c r="C7" s="59"/>
      <c r="D7" s="27" t="s">
        <v>6</v>
      </c>
      <c r="E7" s="28"/>
      <c r="F7" s="34">
        <f t="shared" si="0"/>
        <v>0</v>
      </c>
      <c r="G7" s="34">
        <f t="shared" si="1"/>
        <v>0</v>
      </c>
      <c r="H7" s="34">
        <f t="shared" si="2"/>
        <v>0</v>
      </c>
    </row>
    <row r="8" spans="2:8" ht="15">
      <c r="B8" s="26" t="s">
        <v>107</v>
      </c>
      <c r="C8" s="61"/>
      <c r="D8" s="27" t="s">
        <v>11</v>
      </c>
      <c r="E8" s="28"/>
      <c r="F8" s="102" t="s">
        <v>117</v>
      </c>
      <c r="G8" s="102" t="s">
        <v>117</v>
      </c>
      <c r="H8" s="102" t="s">
        <v>117</v>
      </c>
    </row>
    <row r="9" spans="2:8" ht="15">
      <c r="B9" s="26" t="s">
        <v>108</v>
      </c>
      <c r="C9" s="101"/>
      <c r="D9" s="27" t="s">
        <v>109</v>
      </c>
      <c r="E9" s="28"/>
      <c r="F9" s="34">
        <f>C8*E8*E9</f>
        <v>0</v>
      </c>
      <c r="G9" s="34">
        <f aca="true" t="shared" si="3" ref="G9">F9*0.21</f>
        <v>0</v>
      </c>
      <c r="H9" s="34">
        <f aca="true" t="shared" si="4" ref="H9">F9+G9</f>
        <v>0</v>
      </c>
    </row>
    <row r="10" spans="2:8" ht="15">
      <c r="B10" s="26" t="s">
        <v>14</v>
      </c>
      <c r="C10" s="77"/>
      <c r="D10" s="27" t="s">
        <v>9</v>
      </c>
      <c r="E10" s="31">
        <v>1</v>
      </c>
      <c r="F10" s="34"/>
      <c r="G10" s="34"/>
      <c r="H10" s="34"/>
    </row>
    <row r="11" spans="2:8" ht="15">
      <c r="B11" s="62"/>
      <c r="C11" s="63"/>
      <c r="D11" s="64"/>
      <c r="E11" s="5"/>
      <c r="F11" s="65"/>
      <c r="G11" s="65"/>
      <c r="H11" s="65"/>
    </row>
    <row r="12" spans="1:8" ht="15">
      <c r="A12" s="113" t="s">
        <v>84</v>
      </c>
      <c r="B12" s="114"/>
      <c r="C12" s="66"/>
      <c r="D12" s="56"/>
      <c r="E12" s="67"/>
      <c r="F12" s="79">
        <f>(SUM(F6:F10))*E10</f>
        <v>0</v>
      </c>
      <c r="G12" s="80">
        <f t="shared" si="1"/>
        <v>0</v>
      </c>
      <c r="H12" s="81">
        <f>(SUM(H6:H10))*E10</f>
        <v>0</v>
      </c>
    </row>
    <row r="13" spans="3:5" ht="15">
      <c r="C13" s="1"/>
      <c r="D13" s="5"/>
      <c r="E13" s="5"/>
    </row>
    <row r="14" spans="1:9" ht="15">
      <c r="A14" s="70" t="s">
        <v>65</v>
      </c>
      <c r="B14" s="71"/>
      <c r="C14" s="71" t="s">
        <v>2</v>
      </c>
      <c r="D14" s="72" t="s">
        <v>3</v>
      </c>
      <c r="E14" s="72" t="s">
        <v>1</v>
      </c>
      <c r="F14" s="73" t="s">
        <v>4</v>
      </c>
      <c r="G14" s="73" t="s">
        <v>12</v>
      </c>
      <c r="H14" s="74" t="s">
        <v>13</v>
      </c>
      <c r="I14" s="11"/>
    </row>
    <row r="15" spans="2:8" ht="15">
      <c r="B15" s="51" t="s">
        <v>0</v>
      </c>
      <c r="C15" s="76"/>
      <c r="D15" s="69" t="s">
        <v>5</v>
      </c>
      <c r="E15" s="75"/>
      <c r="F15" s="78">
        <f>C15</f>
        <v>0</v>
      </c>
      <c r="G15" s="78">
        <f t="shared" si="1"/>
        <v>0</v>
      </c>
      <c r="H15" s="78">
        <f aca="true" t="shared" si="5" ref="H15:H17">F15+G15</f>
        <v>0</v>
      </c>
    </row>
    <row r="16" spans="2:8" ht="15">
      <c r="B16" s="26" t="s">
        <v>81</v>
      </c>
      <c r="C16" s="82">
        <f>C7</f>
        <v>0</v>
      </c>
      <c r="D16" s="27" t="s">
        <v>6</v>
      </c>
      <c r="E16" s="30">
        <f>E7</f>
        <v>0</v>
      </c>
      <c r="F16" s="34">
        <f aca="true" t="shared" si="6" ref="F16:F17">C16*E16</f>
        <v>0</v>
      </c>
      <c r="G16" s="34">
        <f t="shared" si="1"/>
        <v>0</v>
      </c>
      <c r="H16" s="34">
        <f t="shared" si="5"/>
        <v>0</v>
      </c>
    </row>
    <row r="17" spans="2:8" ht="15">
      <c r="B17" s="26" t="s">
        <v>107</v>
      </c>
      <c r="C17" s="83">
        <f>C8</f>
        <v>0</v>
      </c>
      <c r="D17" s="27" t="s">
        <v>11</v>
      </c>
      <c r="E17" s="31">
        <f>E8</f>
        <v>0</v>
      </c>
      <c r="F17" s="34">
        <f t="shared" si="6"/>
        <v>0</v>
      </c>
      <c r="G17" s="34">
        <f t="shared" si="1"/>
        <v>0</v>
      </c>
      <c r="H17" s="34">
        <f t="shared" si="5"/>
        <v>0</v>
      </c>
    </row>
    <row r="18" spans="3:8" ht="15">
      <c r="C18" s="14"/>
      <c r="D18" s="5"/>
      <c r="E18" s="15"/>
      <c r="F18" s="8"/>
      <c r="G18" s="8"/>
      <c r="H18" s="8"/>
    </row>
    <row r="19" spans="1:8" ht="15">
      <c r="A19" s="113" t="s">
        <v>87</v>
      </c>
      <c r="B19" s="114"/>
      <c r="C19" s="55"/>
      <c r="D19" s="67"/>
      <c r="E19" s="67"/>
      <c r="F19" s="79">
        <f>(2*4*F15)+(2*F17)+F16</f>
        <v>0</v>
      </c>
      <c r="G19" s="98">
        <f t="shared" si="1"/>
        <v>0</v>
      </c>
      <c r="H19" s="81">
        <f>(2*4*H15)+(2*H17)+H16</f>
        <v>0</v>
      </c>
    </row>
    <row r="20" spans="4:5" ht="15">
      <c r="D20" s="33"/>
      <c r="E20" s="33"/>
    </row>
    <row r="21" spans="1:9" ht="15">
      <c r="A21" s="70" t="s">
        <v>8</v>
      </c>
      <c r="B21" s="71"/>
      <c r="C21" s="71" t="s">
        <v>2</v>
      </c>
      <c r="D21" s="72" t="s">
        <v>3</v>
      </c>
      <c r="E21" s="72" t="s">
        <v>1</v>
      </c>
      <c r="F21" s="73" t="s">
        <v>4</v>
      </c>
      <c r="G21" s="73" t="s">
        <v>12</v>
      </c>
      <c r="H21" s="74" t="s">
        <v>13</v>
      </c>
      <c r="I21" s="11"/>
    </row>
    <row r="22" spans="2:8" ht="15">
      <c r="B22" s="51" t="s">
        <v>66</v>
      </c>
      <c r="C22" s="68"/>
      <c r="D22" s="69" t="s">
        <v>7</v>
      </c>
      <c r="E22" s="69">
        <v>12</v>
      </c>
      <c r="F22" s="84">
        <f aca="true" t="shared" si="7" ref="F22">C22*E22</f>
        <v>0</v>
      </c>
      <c r="G22" s="78">
        <f t="shared" si="1"/>
        <v>0</v>
      </c>
      <c r="H22" s="84">
        <f>F22+G22</f>
        <v>0</v>
      </c>
    </row>
    <row r="23" ht="15">
      <c r="C23" s="6"/>
    </row>
    <row r="24" spans="1:8" ht="15">
      <c r="A24" s="99" t="s">
        <v>95</v>
      </c>
      <c r="B24" s="92"/>
      <c r="C24" s="92"/>
      <c r="D24" s="92"/>
      <c r="E24" s="92"/>
      <c r="F24" s="79">
        <f>F22*4+F19*4+F12*4</f>
        <v>0</v>
      </c>
      <c r="G24" s="80">
        <f aca="true" t="shared" si="8" ref="G24">F24*0.21</f>
        <v>0</v>
      </c>
      <c r="H24" s="81">
        <f>H22*4+H19*4+H12*4</f>
        <v>0</v>
      </c>
    </row>
    <row r="26" spans="1:2" ht="15">
      <c r="A26" s="115" t="s">
        <v>83</v>
      </c>
      <c r="B26" s="115"/>
    </row>
  </sheetData>
  <mergeCells count="4">
    <mergeCell ref="A3:H3"/>
    <mergeCell ref="A12:B12"/>
    <mergeCell ref="A19:B19"/>
    <mergeCell ref="A26:B2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 topLeftCell="A1">
      <selection activeCell="C6" sqref="C6"/>
    </sheetView>
  </sheetViews>
  <sheetFormatPr defaultColWidth="9.140625" defaultRowHeight="15"/>
  <cols>
    <col min="1" max="1" width="5.140625" style="0" customWidth="1"/>
    <col min="2" max="2" width="71.140625" style="0" customWidth="1"/>
    <col min="3" max="3" width="14.7109375" style="0" customWidth="1"/>
    <col min="4" max="4" width="13.57421875" style="0" customWidth="1"/>
    <col min="6" max="6" width="13.00390625" style="0" customWidth="1"/>
    <col min="7" max="7" width="11.7109375" style="0" customWidth="1"/>
    <col min="8" max="8" width="14.140625" style="0" customWidth="1"/>
    <col min="9" max="9" width="17.421875" style="0" customWidth="1"/>
  </cols>
  <sheetData>
    <row r="1" spans="1:8" ht="15">
      <c r="A1" t="s">
        <v>67</v>
      </c>
      <c r="H1" s="11" t="s">
        <v>110</v>
      </c>
    </row>
    <row r="2" ht="15.75" thickBot="1">
      <c r="H2" s="11"/>
    </row>
    <row r="3" spans="1:8" ht="30.75" customHeight="1" thickBot="1">
      <c r="A3" s="105" t="s">
        <v>116</v>
      </c>
      <c r="B3" s="111"/>
      <c r="C3" s="111"/>
      <c r="D3" s="111"/>
      <c r="E3" s="111"/>
      <c r="F3" s="111"/>
      <c r="G3" s="111"/>
      <c r="H3" s="112"/>
    </row>
    <row r="5" spans="1:9" ht="15">
      <c r="A5" s="70" t="s">
        <v>61</v>
      </c>
      <c r="B5" s="71"/>
      <c r="C5" s="71" t="s">
        <v>2</v>
      </c>
      <c r="D5" s="72" t="s">
        <v>3</v>
      </c>
      <c r="E5" s="72" t="s">
        <v>1</v>
      </c>
      <c r="F5" s="73" t="s">
        <v>4</v>
      </c>
      <c r="G5" s="73" t="s">
        <v>12</v>
      </c>
      <c r="H5" s="74" t="s">
        <v>13</v>
      </c>
      <c r="I5" s="11"/>
    </row>
    <row r="6" spans="2:8" ht="15">
      <c r="B6" s="51" t="s">
        <v>26</v>
      </c>
      <c r="C6" s="76"/>
      <c r="D6" s="69" t="s">
        <v>9</v>
      </c>
      <c r="E6" s="69">
        <v>1</v>
      </c>
      <c r="F6" s="78">
        <f aca="true" t="shared" si="0" ref="F6:F7">C6*E6</f>
        <v>0</v>
      </c>
      <c r="G6" s="78">
        <f aca="true" t="shared" si="1" ref="G6:G22">F6*0.21</f>
        <v>0</v>
      </c>
      <c r="H6" s="78">
        <f aca="true" t="shared" si="2" ref="H6:H7">F6+G6</f>
        <v>0</v>
      </c>
    </row>
    <row r="7" spans="2:8" ht="15">
      <c r="B7" s="26" t="s">
        <v>81</v>
      </c>
      <c r="C7" s="59"/>
      <c r="D7" s="27" t="s">
        <v>6</v>
      </c>
      <c r="E7" s="28"/>
      <c r="F7" s="34">
        <f t="shared" si="0"/>
        <v>0</v>
      </c>
      <c r="G7" s="34">
        <f t="shared" si="1"/>
        <v>0</v>
      </c>
      <c r="H7" s="34">
        <f t="shared" si="2"/>
        <v>0</v>
      </c>
    </row>
    <row r="8" spans="2:8" ht="15">
      <c r="B8" s="26" t="s">
        <v>107</v>
      </c>
      <c r="C8" s="61"/>
      <c r="D8" s="27" t="s">
        <v>11</v>
      </c>
      <c r="E8" s="28"/>
      <c r="F8" s="102" t="s">
        <v>117</v>
      </c>
      <c r="G8" s="102" t="s">
        <v>117</v>
      </c>
      <c r="H8" s="102" t="s">
        <v>117</v>
      </c>
    </row>
    <row r="9" spans="2:8" ht="15">
      <c r="B9" s="26" t="s">
        <v>108</v>
      </c>
      <c r="C9" s="101"/>
      <c r="D9" s="27" t="s">
        <v>109</v>
      </c>
      <c r="E9" s="28"/>
      <c r="F9" s="34">
        <f>C8*E8*E9</f>
        <v>0</v>
      </c>
      <c r="G9" s="34">
        <f aca="true" t="shared" si="3" ref="G9">F9*0.21</f>
        <v>0</v>
      </c>
      <c r="H9" s="34">
        <f aca="true" t="shared" si="4" ref="H9">F9+G9</f>
        <v>0</v>
      </c>
    </row>
    <row r="10" spans="2:8" ht="15">
      <c r="B10" s="26" t="s">
        <v>14</v>
      </c>
      <c r="C10" s="77"/>
      <c r="D10" s="27" t="s">
        <v>9</v>
      </c>
      <c r="E10" s="31">
        <v>1</v>
      </c>
      <c r="F10" s="34"/>
      <c r="G10" s="34"/>
      <c r="H10" s="34"/>
    </row>
    <row r="11" spans="2:8" ht="15">
      <c r="B11" s="62"/>
      <c r="C11" s="63"/>
      <c r="D11" s="64"/>
      <c r="E11" s="5"/>
      <c r="F11" s="65"/>
      <c r="G11" s="65"/>
      <c r="H11" s="65"/>
    </row>
    <row r="12" spans="1:8" ht="15">
      <c r="A12" s="113" t="s">
        <v>84</v>
      </c>
      <c r="B12" s="114"/>
      <c r="C12" s="66"/>
      <c r="D12" s="56"/>
      <c r="E12" s="67"/>
      <c r="F12" s="79">
        <f>(SUM(F6:F10))*E10</f>
        <v>0</v>
      </c>
      <c r="G12" s="80">
        <f t="shared" si="1"/>
        <v>0</v>
      </c>
      <c r="H12" s="81">
        <f>(SUM(H6:H10))*E10</f>
        <v>0</v>
      </c>
    </row>
    <row r="13" spans="3:5" ht="15">
      <c r="C13" s="1"/>
      <c r="D13" s="5"/>
      <c r="E13" s="5"/>
    </row>
    <row r="14" spans="1:9" ht="15">
      <c r="A14" s="70" t="s">
        <v>65</v>
      </c>
      <c r="B14" s="71"/>
      <c r="C14" s="71" t="s">
        <v>2</v>
      </c>
      <c r="D14" s="72" t="s">
        <v>3</v>
      </c>
      <c r="E14" s="72" t="s">
        <v>1</v>
      </c>
      <c r="F14" s="73" t="s">
        <v>4</v>
      </c>
      <c r="G14" s="73" t="s">
        <v>12</v>
      </c>
      <c r="H14" s="74" t="s">
        <v>13</v>
      </c>
      <c r="I14" s="11"/>
    </row>
    <row r="15" spans="2:8" ht="15">
      <c r="B15" s="51" t="s">
        <v>0</v>
      </c>
      <c r="C15" s="76"/>
      <c r="D15" s="69" t="s">
        <v>5</v>
      </c>
      <c r="E15" s="75"/>
      <c r="F15" s="78">
        <f>C15</f>
        <v>0</v>
      </c>
      <c r="G15" s="78">
        <f t="shared" si="1"/>
        <v>0</v>
      </c>
      <c r="H15" s="78">
        <f aca="true" t="shared" si="5" ref="H15:H17">F15+G15</f>
        <v>0</v>
      </c>
    </row>
    <row r="16" spans="2:8" ht="15">
      <c r="B16" s="26" t="s">
        <v>81</v>
      </c>
      <c r="C16" s="82">
        <f>C7</f>
        <v>0</v>
      </c>
      <c r="D16" s="27" t="s">
        <v>6</v>
      </c>
      <c r="E16" s="30">
        <f>E7</f>
        <v>0</v>
      </c>
      <c r="F16" s="34">
        <f aca="true" t="shared" si="6" ref="F16:F17">C16*E16</f>
        <v>0</v>
      </c>
      <c r="G16" s="34">
        <f t="shared" si="1"/>
        <v>0</v>
      </c>
      <c r="H16" s="34">
        <f t="shared" si="5"/>
        <v>0</v>
      </c>
    </row>
    <row r="17" spans="2:8" ht="15">
      <c r="B17" s="26" t="s">
        <v>107</v>
      </c>
      <c r="C17" s="83">
        <f>C8</f>
        <v>0</v>
      </c>
      <c r="D17" s="27" t="s">
        <v>11</v>
      </c>
      <c r="E17" s="31">
        <f>E8</f>
        <v>0</v>
      </c>
      <c r="F17" s="34">
        <f t="shared" si="6"/>
        <v>0</v>
      </c>
      <c r="G17" s="34">
        <f t="shared" si="1"/>
        <v>0</v>
      </c>
      <c r="H17" s="34">
        <f t="shared" si="5"/>
        <v>0</v>
      </c>
    </row>
    <row r="18" spans="3:8" ht="15">
      <c r="C18" s="14"/>
      <c r="D18" s="5"/>
      <c r="E18" s="15"/>
      <c r="F18" s="8"/>
      <c r="G18" s="8"/>
      <c r="H18" s="8"/>
    </row>
    <row r="19" spans="1:8" ht="15">
      <c r="A19" s="113" t="s">
        <v>87</v>
      </c>
      <c r="B19" s="114"/>
      <c r="C19" s="55"/>
      <c r="D19" s="67"/>
      <c r="E19" s="67"/>
      <c r="F19" s="79">
        <f>(2*4*F15)+(2*F17)+F16</f>
        <v>0</v>
      </c>
      <c r="G19" s="98">
        <f t="shared" si="1"/>
        <v>0</v>
      </c>
      <c r="H19" s="81">
        <f>(2*4*H15)+(2*H17)+H16</f>
        <v>0</v>
      </c>
    </row>
    <row r="20" spans="4:5" ht="15">
      <c r="D20" s="33"/>
      <c r="E20" s="33"/>
    </row>
    <row r="21" spans="1:9" ht="15">
      <c r="A21" s="70" t="s">
        <v>8</v>
      </c>
      <c r="B21" s="71"/>
      <c r="C21" s="71" t="s">
        <v>2</v>
      </c>
      <c r="D21" s="72" t="s">
        <v>3</v>
      </c>
      <c r="E21" s="72" t="s">
        <v>1</v>
      </c>
      <c r="F21" s="73" t="s">
        <v>4</v>
      </c>
      <c r="G21" s="73" t="s">
        <v>12</v>
      </c>
      <c r="H21" s="74" t="s">
        <v>13</v>
      </c>
      <c r="I21" s="11"/>
    </row>
    <row r="22" spans="2:8" ht="15">
      <c r="B22" s="51" t="s">
        <v>66</v>
      </c>
      <c r="C22" s="68"/>
      <c r="D22" s="69" t="s">
        <v>7</v>
      </c>
      <c r="E22" s="69">
        <v>12</v>
      </c>
      <c r="F22" s="84">
        <f aca="true" t="shared" si="7" ref="F22">C22*E22</f>
        <v>0</v>
      </c>
      <c r="G22" s="78">
        <f t="shared" si="1"/>
        <v>0</v>
      </c>
      <c r="H22" s="84">
        <f>F22+G22</f>
        <v>0</v>
      </c>
    </row>
    <row r="23" ht="15">
      <c r="C23" s="6"/>
    </row>
    <row r="24" spans="1:8" ht="15">
      <c r="A24" s="100" t="s">
        <v>95</v>
      </c>
      <c r="B24" s="91"/>
      <c r="C24" s="92"/>
      <c r="D24" s="92"/>
      <c r="E24" s="92"/>
      <c r="F24" s="79">
        <f>F22*4+F19*4+F12*4</f>
        <v>0</v>
      </c>
      <c r="G24" s="80">
        <f aca="true" t="shared" si="8" ref="G24">F24*0.21</f>
        <v>0</v>
      </c>
      <c r="H24" s="81">
        <f>H22*4+H19*4+H12*4</f>
        <v>0</v>
      </c>
    </row>
    <row r="26" spans="1:2" ht="15">
      <c r="A26" s="115" t="s">
        <v>83</v>
      </c>
      <c r="B26" s="115"/>
    </row>
  </sheetData>
  <mergeCells count="4">
    <mergeCell ref="A12:B12"/>
    <mergeCell ref="A19:B19"/>
    <mergeCell ref="A26:B26"/>
    <mergeCell ref="A3:H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Vaňha Petr</dc:creator>
  <cp:keywords/>
  <dc:description/>
  <cp:lastModifiedBy>Furch Dalibor</cp:lastModifiedBy>
  <cp:lastPrinted>2014-06-12T10:37:47Z</cp:lastPrinted>
  <dcterms:created xsi:type="dcterms:W3CDTF">2014-04-15T06:30:48Z</dcterms:created>
  <dcterms:modified xsi:type="dcterms:W3CDTF">2014-10-03T14:16:38Z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847067961</vt:i4>
  </property>
  <property fmtid="{D5CDD505-2E9C-101B-9397-08002B2CF9AE}" pid="3" name="_NewReviewCycle">
    <vt:lpwstr/>
  </property>
  <property fmtid="{D5CDD505-2E9C-101B-9397-08002B2CF9AE}" pid="4" name="_EmailSubject">
    <vt:lpwstr>OŘ - Obnova systému trezorových zámků II - zadávací dokumentace</vt:lpwstr>
  </property>
  <property fmtid="{D5CDD505-2E9C-101B-9397-08002B2CF9AE}" pid="5" name="_AuthorEmail">
    <vt:lpwstr>Dalibor.Furch@cnb.cz</vt:lpwstr>
  </property>
  <property fmtid="{D5CDD505-2E9C-101B-9397-08002B2CF9AE}" pid="6" name="_AuthorEmailDisplayName">
    <vt:lpwstr>Furch Dalibor</vt:lpwstr>
  </property>
  <property fmtid="{D5CDD505-2E9C-101B-9397-08002B2CF9AE}" pid="7" name="_PreviousAdHocReviewCycleID">
    <vt:i4>-658669007</vt:i4>
  </property>
  <property fmtid="{D5CDD505-2E9C-101B-9397-08002B2CF9AE}" pid="8" name="_ReviewingToolsShownOnce">
    <vt:lpwstr/>
  </property>
</Properties>
</file>