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8780" windowHeight="11190" activeTab="0"/>
  </bookViews>
  <sheets>
    <sheet name="List1" sheetId="3" r:id="rId1"/>
  </sheets>
  <definedNames>
    <definedName name="_xlnm.Print_Area" localSheetId="0">'List1'!$A$1:$M$85</definedName>
  </definedNames>
  <calcPr calcId="145621"/>
</workbook>
</file>

<file path=xl/sharedStrings.xml><?xml version="1.0" encoding="utf-8"?>
<sst xmlns="http://schemas.openxmlformats.org/spreadsheetml/2006/main" count="179" uniqueCount="80">
  <si>
    <t>Cenová tabulka</t>
  </si>
  <si>
    <t>Praha</t>
  </si>
  <si>
    <t>Brno</t>
  </si>
  <si>
    <t>Ostrava</t>
  </si>
  <si>
    <t>Hradec Králové</t>
  </si>
  <si>
    <t>Celková nabídková cena v Kč bez DPH za 4 roky</t>
  </si>
  <si>
    <t xml:space="preserve">Cena za provedení technické kontroly u VZV </t>
  </si>
  <si>
    <t xml:space="preserve">Cena za provedení technické kontroly u NZV s elektrickým zdvihem a pohonem </t>
  </si>
  <si>
    <t>Cena za provedení preventivní údržby VZV</t>
  </si>
  <si>
    <t xml:space="preserve">Cena za provedení preventivní údržby NZV s elektrickým pohonem a zdvihem </t>
  </si>
  <si>
    <t xml:space="preserve">Cena za provedení preventivní údržby NZV s manuálním  pohonem a zdvihem </t>
  </si>
  <si>
    <t xml:space="preserve">Cena za provedení mimozáruční a pozáruční opravy </t>
  </si>
  <si>
    <t>Jednotka</t>
  </si>
  <si>
    <t>hod</t>
  </si>
  <si>
    <t xml:space="preserve">Cena za 1 jednotku v Kč bez DPH </t>
  </si>
  <si>
    <t>ks</t>
  </si>
  <si>
    <t>jednotka</t>
  </si>
  <si>
    <t>Jednotková cena v Kč bez DPH</t>
  </si>
  <si>
    <t>km</t>
  </si>
  <si>
    <t>výjezd</t>
  </si>
  <si>
    <t>Cena dopravy vozíků do místa plnění Kč/km</t>
  </si>
  <si>
    <t>Celková cena za požadovaný počet jednotek v Kč bez DPH</t>
  </si>
  <si>
    <t>Cena celkem za předpokládaný počet v Kč bez DPH za 4 roky</t>
  </si>
  <si>
    <t>Ceny vozíků dodaných na výzvu objednatele a doprava</t>
  </si>
  <si>
    <t>Místo dodání</t>
  </si>
  <si>
    <t>Dodávka VZV zakládací pozice 3 200 mm, včetně dopravy</t>
  </si>
  <si>
    <t>Dodávka VZV zakládací pozice 2 500 mm, včetně dopravy</t>
  </si>
  <si>
    <t>Dodávka VZV zakládací pozice 3 200 mm s možností omezení zdvihu na 2500mm včetně dopravy</t>
  </si>
  <si>
    <t>Dodávka VZV zakládací pozice 2 500 mm bez úpravy vidlic včetně dopravy</t>
  </si>
  <si>
    <t>Dodávka NZV s elektrickým zdvihem a pohonem včetně dopravy</t>
  </si>
  <si>
    <t>VZV zakládací pozice 3 200 mm bez dopravy</t>
  </si>
  <si>
    <t>VZV zakládací pozice 3 200 mm s možností omezení zdvihu na 2500mm bez dopravy</t>
  </si>
  <si>
    <t>VZV zakládací pozice 2 500 mm bez dopravy</t>
  </si>
  <si>
    <t>VZV zakládací pozice 1 000 mm bez dopravy</t>
  </si>
  <si>
    <t>VZV zakládací pozice 2 500 mm bez úpravy vidlic bez dopravy</t>
  </si>
  <si>
    <t>NZV s elektrickým zdvihem a pohonem bez dopravy</t>
  </si>
  <si>
    <t>NZV800 s manuálním zdvihem a pohonem bez dopravy</t>
  </si>
  <si>
    <t>NZV450  s manuálním zdvihem a pohonem bez dopravy</t>
  </si>
  <si>
    <t>Měsíční cena za přístup a užívaní webového portálu pro správu flotily vozíků za 1 ks</t>
  </si>
  <si>
    <t>NZV800 s manuálním zdvihem a pohonem včetně dopravy</t>
  </si>
  <si>
    <t>NZV450  s manuálním zdvihem a pohonem včetně dopravy</t>
  </si>
  <si>
    <t>Místo odvozu</t>
  </si>
  <si>
    <t>Příloha č. 2 ZD</t>
  </si>
  <si>
    <t>Ceny se uvádějí v Kč na dvě desetinná místa.</t>
  </si>
  <si>
    <t>Požadovaný počet jednotek</t>
  </si>
  <si>
    <t>**) Předpokládaný počet technických prohlídek je uveden v souladu se stávající legislativou za účelem porovnání nabídek a vychází z předpokládaného čerpání výše uvedených jednotek zadavatelem v souladu se ZZVZ za dobu 4 let. V důsledku změn legislativy se mohou skutečné počty od předpokládaných počtů lišit.</t>
  </si>
  <si>
    <t>Předpokládaný počet kontrol za 4 roky**)</t>
  </si>
  <si>
    <t>České Budějovice</t>
  </si>
  <si>
    <t>Ústí nad Labem</t>
  </si>
  <si>
    <t>VZV určené k likvidaci</t>
  </si>
  <si>
    <t>NZV elektrické určené k likvidaci</t>
  </si>
  <si>
    <t>NZV manuální určené k likvidaci</t>
  </si>
  <si>
    <t>Předpokládaný počet jednotek za 4 roky*)</t>
  </si>
  <si>
    <t>část A</t>
  </si>
  <si>
    <t xml:space="preserve">Cena za výjezd k provedení technické kontroly, preventivní údržby, mimozáruční, pozáruční opravy a zaškolení do a z místa plnění </t>
  </si>
  <si>
    <t>část B</t>
  </si>
  <si>
    <t>část C</t>
  </si>
  <si>
    <t>část D</t>
  </si>
  <si>
    <t>část E</t>
  </si>
  <si>
    <t>Předpokládaný počet jednotek za 4 roky</t>
  </si>
  <si>
    <t>Cena celkem za předpokládaný počet jednotek v Kč bez DPH</t>
  </si>
  <si>
    <t>Ceny vozíků dodávaných podle čl. I odst. 1 smlouvy, včetně dopravy</t>
  </si>
  <si>
    <t>Dodávka VZV zakládací pozice 1 000 mm, včetně dopravy</t>
  </si>
  <si>
    <t>Cena za provedení zaškolení  k úžívání webového portálu pro správu flotily vozíků</t>
  </si>
  <si>
    <t>Cena správy flotily vozíků a zaškolení</t>
  </si>
  <si>
    <t>*) Předpokládaný počet hodin a výjezdů mimozáručních, pozáručních oprav, zaškolení a vozíků v rámci správy flotily je uveden pouze za účelem porovnání nabídek a vychází z předpokládaného čerpání výše uvedených jednotek zadavatelem (v souladu se ZZVZ po dobu 4 let). Zadavatel si vyhrazuje právo uvedené množství čerpat dle svých reálných potřeb, skutečné počty se tak mohou od předpokládaného počtu lišit.</t>
  </si>
  <si>
    <t>Cena za provedení zaškolení  dle čl. I odst. 3 návrhu smlouvy</t>
  </si>
  <si>
    <t>Ceny zaškolení při dodávce vozíků podle čl. I odst. 2 smlouvy</t>
  </si>
  <si>
    <t>Zaškolení při dodávce vozíků dle čl. I odst. 2 návrhu smlouvy, včetně dopravy</t>
  </si>
  <si>
    <t>Ceny údržby, servisu, oprav a zaškolení a výjezdů</t>
  </si>
  <si>
    <t xml:space="preserve">Cena za naložení, odvoz a likvidaci stávajících vozíků </t>
  </si>
  <si>
    <t xml:space="preserve">Cena celkem za uvedený počet jednotek v Kč bez DPH </t>
  </si>
  <si>
    <t>Počet jednotek</t>
  </si>
  <si>
    <t>Jednotková cena za vozík v Kč bez DPH za měsíc****)</t>
  </si>
  <si>
    <t>Jednotková cena v Kč bez DPH****)</t>
  </si>
  <si>
    <t>****) Dodavatel je oprávněn doplnit do cenové tabulky namísto jednotkové ceny v Kč bez DPH hodnotu "0", bude-li službu poskytovat zadavateli v rámci celkového požadovaného plnění bezúplatně.</t>
  </si>
  <si>
    <t>Předpokládaný počet měsíců za 4 roky*)</t>
  </si>
  <si>
    <t>Cena celkem za doporučený počet údržby a předpokládaný počet dodaných vozíků dle smlouvy v Kč bez DPH za 4 roky</t>
  </si>
  <si>
    <t>***) Dodavatel doplní počet prohlídek preventivní údržby vozíku doporučených výrobcem za jeden kalendářní rok. Rozsah prohlídek preventivní údržby vozíků doplní dodavatel do přílohy č. 3 návrhu smlouvy.</t>
  </si>
  <si>
    <t>Výrobcem doporučený počet prohlídek preventivní údržby za 1 rok pro 1 vozík (doplní dodavatel podle doporučení výrobce)***)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</si>
</sst>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right"/>
      <protection/>
    </xf>
    <xf numFmtId="0" fontId="0" fillId="0" borderId="7" xfId="0" applyBorder="1" applyProtection="1"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4" fontId="3" fillId="0" borderId="3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wrapText="1"/>
      <protection/>
    </xf>
    <xf numFmtId="0" fontId="3" fillId="0" borderId="16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horizontal="left" wrapText="1"/>
      <protection/>
    </xf>
    <xf numFmtId="0" fontId="3" fillId="0" borderId="6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 wrapText="1"/>
      <protection/>
    </xf>
    <xf numFmtId="0" fontId="3" fillId="0" borderId="30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4" xfId="0" applyFont="1" applyBorder="1" applyAlignment="1" applyProtection="1">
      <alignment horizontal="left" wrapText="1"/>
      <protection/>
    </xf>
    <xf numFmtId="4" fontId="3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left"/>
      <protection/>
    </xf>
    <xf numFmtId="4" fontId="2" fillId="0" borderId="3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 applyProtection="1">
      <alignment horizontal="justify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tabSelected="1" view="pageBreakPreview" zoomScaleSheetLayoutView="100" workbookViewId="0" topLeftCell="A26">
      <selection activeCell="K75" sqref="K75"/>
    </sheetView>
  </sheetViews>
  <sheetFormatPr defaultColWidth="9.140625" defaultRowHeight="15"/>
  <cols>
    <col min="1" max="1" width="2.140625" style="11" customWidth="1"/>
    <col min="2" max="4" width="9.140625" style="11" customWidth="1"/>
    <col min="5" max="5" width="8.140625" style="11" customWidth="1"/>
    <col min="6" max="6" width="9.140625" style="11" customWidth="1"/>
    <col min="7" max="7" width="30.7109375" style="11" customWidth="1"/>
    <col min="8" max="8" width="34.7109375" style="11" customWidth="1"/>
    <col min="9" max="9" width="19.8515625" style="11" customWidth="1"/>
    <col min="10" max="10" width="17.8515625" style="11" customWidth="1"/>
    <col min="11" max="11" width="19.00390625" style="11" customWidth="1"/>
    <col min="12" max="12" width="21.00390625" style="11" customWidth="1"/>
    <col min="13" max="16384" width="9.140625" style="11" customWidth="1"/>
  </cols>
  <sheetData>
    <row r="1" ht="15.75" thickBot="1">
      <c r="L1" s="12" t="s">
        <v>42</v>
      </c>
    </row>
    <row r="2" spans="1:13" ht="19.5" thickBot="1">
      <c r="A2" s="13"/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6"/>
      <c r="M2" s="17"/>
    </row>
    <row r="3" spans="1:13" ht="18.75">
      <c r="A3" s="1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/>
    </row>
    <row r="4" spans="1:12" ht="15.75" thickBot="1">
      <c r="A4" s="13"/>
      <c r="B4" s="19" t="s">
        <v>53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39" customHeight="1" thickBot="1">
      <c r="A5" s="13"/>
      <c r="B5" s="20" t="s">
        <v>61</v>
      </c>
      <c r="C5" s="21"/>
      <c r="D5" s="21"/>
      <c r="E5" s="21"/>
      <c r="F5" s="21"/>
      <c r="G5" s="21"/>
      <c r="H5" s="22" t="s">
        <v>24</v>
      </c>
      <c r="I5" s="4" t="s">
        <v>44</v>
      </c>
      <c r="J5" s="3" t="s">
        <v>12</v>
      </c>
      <c r="K5" s="3" t="s">
        <v>14</v>
      </c>
      <c r="L5" s="3" t="s">
        <v>21</v>
      </c>
    </row>
    <row r="6" spans="1:12" ht="15" customHeight="1">
      <c r="A6" s="13"/>
      <c r="B6" s="23" t="s">
        <v>25</v>
      </c>
      <c r="C6" s="24"/>
      <c r="D6" s="24"/>
      <c r="E6" s="24"/>
      <c r="F6" s="24"/>
      <c r="G6" s="24"/>
      <c r="H6" s="25" t="s">
        <v>1</v>
      </c>
      <c r="I6" s="26">
        <v>2</v>
      </c>
      <c r="J6" s="26" t="s">
        <v>15</v>
      </c>
      <c r="K6" s="10"/>
      <c r="L6" s="27">
        <f>K6*I6</f>
        <v>0</v>
      </c>
    </row>
    <row r="7" spans="1:12" ht="15">
      <c r="A7" s="13"/>
      <c r="B7" s="28" t="s">
        <v>27</v>
      </c>
      <c r="C7" s="29"/>
      <c r="D7" s="29"/>
      <c r="E7" s="29"/>
      <c r="F7" s="29"/>
      <c r="G7" s="29"/>
      <c r="H7" s="30" t="s">
        <v>3</v>
      </c>
      <c r="I7" s="31">
        <v>1</v>
      </c>
      <c r="J7" s="31" t="s">
        <v>15</v>
      </c>
      <c r="K7" s="10"/>
      <c r="L7" s="27">
        <f aca="true" t="shared" si="0" ref="L7:L25">K7*I7</f>
        <v>0</v>
      </c>
    </row>
    <row r="8" spans="1:12" ht="15" customHeight="1">
      <c r="A8" s="13"/>
      <c r="B8" s="32" t="s">
        <v>26</v>
      </c>
      <c r="C8" s="33"/>
      <c r="D8" s="33"/>
      <c r="E8" s="33"/>
      <c r="F8" s="33"/>
      <c r="G8" s="34"/>
      <c r="H8" s="30" t="s">
        <v>1</v>
      </c>
      <c r="I8" s="31">
        <v>1</v>
      </c>
      <c r="J8" s="31" t="s">
        <v>15</v>
      </c>
      <c r="K8" s="10"/>
      <c r="L8" s="27">
        <f t="shared" si="0"/>
        <v>0</v>
      </c>
    </row>
    <row r="9" spans="1:12" ht="15" customHeight="1">
      <c r="A9" s="13"/>
      <c r="B9" s="35"/>
      <c r="C9" s="36"/>
      <c r="D9" s="36"/>
      <c r="E9" s="36"/>
      <c r="F9" s="36"/>
      <c r="G9" s="37"/>
      <c r="H9" s="30" t="s">
        <v>4</v>
      </c>
      <c r="I9" s="31">
        <v>2</v>
      </c>
      <c r="J9" s="31" t="s">
        <v>15</v>
      </c>
      <c r="K9" s="10"/>
      <c r="L9" s="27">
        <f t="shared" si="0"/>
        <v>0</v>
      </c>
    </row>
    <row r="10" spans="1:12" ht="15" customHeight="1">
      <c r="A10" s="13"/>
      <c r="B10" s="35"/>
      <c r="C10" s="36"/>
      <c r="D10" s="36"/>
      <c r="E10" s="36"/>
      <c r="F10" s="36"/>
      <c r="G10" s="37"/>
      <c r="H10" s="30" t="s">
        <v>2</v>
      </c>
      <c r="I10" s="31">
        <v>2</v>
      </c>
      <c r="J10" s="31" t="s">
        <v>15</v>
      </c>
      <c r="K10" s="10"/>
      <c r="L10" s="27">
        <f t="shared" si="0"/>
        <v>0</v>
      </c>
    </row>
    <row r="11" spans="1:12" ht="15" customHeight="1">
      <c r="A11" s="13"/>
      <c r="B11" s="38"/>
      <c r="C11" s="39"/>
      <c r="D11" s="39"/>
      <c r="E11" s="39"/>
      <c r="F11" s="39"/>
      <c r="G11" s="40"/>
      <c r="H11" s="30" t="s">
        <v>3</v>
      </c>
      <c r="I11" s="31">
        <v>1</v>
      </c>
      <c r="J11" s="31" t="s">
        <v>15</v>
      </c>
      <c r="K11" s="10"/>
      <c r="L11" s="27">
        <f t="shared" si="0"/>
        <v>0</v>
      </c>
    </row>
    <row r="12" spans="1:12" ht="15" customHeight="1">
      <c r="A12" s="13"/>
      <c r="B12" s="28" t="s">
        <v>62</v>
      </c>
      <c r="C12" s="29"/>
      <c r="D12" s="29"/>
      <c r="E12" s="29"/>
      <c r="F12" s="29"/>
      <c r="G12" s="29"/>
      <c r="H12" s="30" t="s">
        <v>1</v>
      </c>
      <c r="I12" s="31">
        <v>1</v>
      </c>
      <c r="J12" s="31" t="s">
        <v>15</v>
      </c>
      <c r="K12" s="10"/>
      <c r="L12" s="27">
        <f t="shared" si="0"/>
        <v>0</v>
      </c>
    </row>
    <row r="13" spans="1:12" ht="15" customHeight="1">
      <c r="A13" s="13"/>
      <c r="B13" s="28" t="s">
        <v>28</v>
      </c>
      <c r="C13" s="29"/>
      <c r="D13" s="29"/>
      <c r="E13" s="29"/>
      <c r="F13" s="29"/>
      <c r="G13" s="29"/>
      <c r="H13" s="30" t="s">
        <v>4</v>
      </c>
      <c r="I13" s="31">
        <v>1</v>
      </c>
      <c r="J13" s="31" t="s">
        <v>15</v>
      </c>
      <c r="K13" s="10"/>
      <c r="L13" s="27">
        <f t="shared" si="0"/>
        <v>0</v>
      </c>
    </row>
    <row r="14" spans="1:12" ht="15" customHeight="1">
      <c r="A14" s="13"/>
      <c r="B14" s="32" t="s">
        <v>29</v>
      </c>
      <c r="C14" s="33"/>
      <c r="D14" s="33"/>
      <c r="E14" s="33"/>
      <c r="F14" s="33"/>
      <c r="G14" s="34"/>
      <c r="H14" s="30" t="s">
        <v>1</v>
      </c>
      <c r="I14" s="31">
        <v>4</v>
      </c>
      <c r="J14" s="31" t="s">
        <v>15</v>
      </c>
      <c r="K14" s="10"/>
      <c r="L14" s="27">
        <f t="shared" si="0"/>
        <v>0</v>
      </c>
    </row>
    <row r="15" spans="1:12" ht="15" customHeight="1">
      <c r="A15" s="13"/>
      <c r="B15" s="38"/>
      <c r="C15" s="39"/>
      <c r="D15" s="39"/>
      <c r="E15" s="39"/>
      <c r="F15" s="39"/>
      <c r="G15" s="40"/>
      <c r="H15" s="30" t="s">
        <v>2</v>
      </c>
      <c r="I15" s="31">
        <v>1</v>
      </c>
      <c r="J15" s="31" t="s">
        <v>15</v>
      </c>
      <c r="K15" s="10"/>
      <c r="L15" s="27">
        <f t="shared" si="0"/>
        <v>0</v>
      </c>
    </row>
    <row r="16" spans="1:12" ht="15" customHeight="1">
      <c r="A16" s="13"/>
      <c r="B16" s="32" t="s">
        <v>39</v>
      </c>
      <c r="C16" s="33"/>
      <c r="D16" s="33"/>
      <c r="E16" s="33"/>
      <c r="F16" s="33"/>
      <c r="G16" s="34"/>
      <c r="H16" s="30" t="s">
        <v>1</v>
      </c>
      <c r="I16" s="31">
        <v>3</v>
      </c>
      <c r="J16" s="31" t="s">
        <v>15</v>
      </c>
      <c r="K16" s="10"/>
      <c r="L16" s="27">
        <f t="shared" si="0"/>
        <v>0</v>
      </c>
    </row>
    <row r="17" spans="1:12" ht="15" customHeight="1">
      <c r="A17" s="13"/>
      <c r="B17" s="35"/>
      <c r="C17" s="36"/>
      <c r="D17" s="36"/>
      <c r="E17" s="36"/>
      <c r="F17" s="36"/>
      <c r="G17" s="37"/>
      <c r="H17" s="30" t="s">
        <v>4</v>
      </c>
      <c r="I17" s="31">
        <v>4</v>
      </c>
      <c r="J17" s="31" t="s">
        <v>15</v>
      </c>
      <c r="K17" s="10"/>
      <c r="L17" s="27">
        <f t="shared" si="0"/>
        <v>0</v>
      </c>
    </row>
    <row r="18" spans="1:12" ht="15" customHeight="1">
      <c r="A18" s="13"/>
      <c r="B18" s="35"/>
      <c r="C18" s="36"/>
      <c r="D18" s="36"/>
      <c r="E18" s="36"/>
      <c r="F18" s="36"/>
      <c r="G18" s="37"/>
      <c r="H18" s="30" t="s">
        <v>2</v>
      </c>
      <c r="I18" s="31">
        <v>6</v>
      </c>
      <c r="J18" s="31" t="s">
        <v>15</v>
      </c>
      <c r="K18" s="10"/>
      <c r="L18" s="27">
        <f t="shared" si="0"/>
        <v>0</v>
      </c>
    </row>
    <row r="19" spans="1:12" ht="15" customHeight="1">
      <c r="A19" s="13"/>
      <c r="B19" s="38"/>
      <c r="C19" s="39"/>
      <c r="D19" s="39"/>
      <c r="E19" s="39"/>
      <c r="F19" s="39"/>
      <c r="G19" s="40"/>
      <c r="H19" s="30" t="s">
        <v>3</v>
      </c>
      <c r="I19" s="31">
        <v>2</v>
      </c>
      <c r="J19" s="31" t="s">
        <v>15</v>
      </c>
      <c r="K19" s="10"/>
      <c r="L19" s="27">
        <f t="shared" si="0"/>
        <v>0</v>
      </c>
    </row>
    <row r="20" spans="1:12" ht="19.5" customHeight="1" thickBot="1">
      <c r="A20" s="13"/>
      <c r="B20" s="28" t="s">
        <v>40</v>
      </c>
      <c r="C20" s="29"/>
      <c r="D20" s="29"/>
      <c r="E20" s="29"/>
      <c r="F20" s="29"/>
      <c r="G20" s="29"/>
      <c r="H20" s="30" t="s">
        <v>3</v>
      </c>
      <c r="I20" s="31">
        <v>1</v>
      </c>
      <c r="J20" s="31" t="s">
        <v>15</v>
      </c>
      <c r="K20" s="10"/>
      <c r="L20" s="27">
        <f t="shared" si="0"/>
        <v>0</v>
      </c>
    </row>
    <row r="21" spans="1:12" ht="45.75" customHeight="1" thickBot="1">
      <c r="A21" s="13"/>
      <c r="B21" s="20" t="s">
        <v>67</v>
      </c>
      <c r="C21" s="21"/>
      <c r="D21" s="21"/>
      <c r="E21" s="21"/>
      <c r="F21" s="21"/>
      <c r="G21" s="21"/>
      <c r="H21" s="22" t="s">
        <v>24</v>
      </c>
      <c r="I21" s="4" t="s">
        <v>44</v>
      </c>
      <c r="J21" s="3" t="s">
        <v>12</v>
      </c>
      <c r="K21" s="3" t="s">
        <v>14</v>
      </c>
      <c r="L21" s="3" t="s">
        <v>21</v>
      </c>
    </row>
    <row r="22" spans="1:12" ht="15" customHeight="1">
      <c r="A22" s="13"/>
      <c r="B22" s="32" t="s">
        <v>68</v>
      </c>
      <c r="C22" s="33"/>
      <c r="D22" s="33"/>
      <c r="E22" s="33"/>
      <c r="F22" s="33"/>
      <c r="G22" s="34"/>
      <c r="H22" s="30" t="s">
        <v>1</v>
      </c>
      <c r="I22" s="41">
        <v>1</v>
      </c>
      <c r="J22" s="42" t="s">
        <v>15</v>
      </c>
      <c r="K22" s="10"/>
      <c r="L22" s="27">
        <f t="shared" si="0"/>
        <v>0</v>
      </c>
    </row>
    <row r="23" spans="1:12" ht="15" customHeight="1">
      <c r="A23" s="13"/>
      <c r="B23" s="35"/>
      <c r="C23" s="36"/>
      <c r="D23" s="36"/>
      <c r="E23" s="36"/>
      <c r="F23" s="36"/>
      <c r="G23" s="37"/>
      <c r="H23" s="30" t="s">
        <v>4</v>
      </c>
      <c r="I23" s="41">
        <v>1</v>
      </c>
      <c r="J23" s="42" t="s">
        <v>15</v>
      </c>
      <c r="K23" s="10"/>
      <c r="L23" s="27">
        <f t="shared" si="0"/>
        <v>0</v>
      </c>
    </row>
    <row r="24" spans="1:12" ht="15" customHeight="1">
      <c r="A24" s="13"/>
      <c r="B24" s="35"/>
      <c r="C24" s="36"/>
      <c r="D24" s="36"/>
      <c r="E24" s="36"/>
      <c r="F24" s="36"/>
      <c r="G24" s="37"/>
      <c r="H24" s="30" t="s">
        <v>2</v>
      </c>
      <c r="I24" s="41">
        <v>1</v>
      </c>
      <c r="J24" s="42" t="s">
        <v>15</v>
      </c>
      <c r="K24" s="10"/>
      <c r="L24" s="27">
        <f t="shared" si="0"/>
        <v>0</v>
      </c>
    </row>
    <row r="25" spans="1:12" ht="15" customHeight="1">
      <c r="A25" s="13"/>
      <c r="B25" s="38"/>
      <c r="C25" s="39"/>
      <c r="D25" s="39"/>
      <c r="E25" s="39"/>
      <c r="F25" s="39"/>
      <c r="G25" s="40"/>
      <c r="H25" s="30" t="s">
        <v>3</v>
      </c>
      <c r="I25" s="41">
        <v>1</v>
      </c>
      <c r="J25" s="42" t="s">
        <v>15</v>
      </c>
      <c r="K25" s="10"/>
      <c r="L25" s="27">
        <f t="shared" si="0"/>
        <v>0</v>
      </c>
    </row>
    <row r="26" spans="1:13" ht="15">
      <c r="A26" s="13"/>
      <c r="B26" s="43"/>
      <c r="C26" s="43"/>
      <c r="D26" s="43"/>
      <c r="E26" s="43"/>
      <c r="F26" s="43"/>
      <c r="G26" s="43"/>
      <c r="H26" s="43"/>
      <c r="I26" s="44"/>
      <c r="J26" s="45"/>
      <c r="K26" s="45"/>
      <c r="L26" s="46"/>
      <c r="M26" s="47"/>
    </row>
    <row r="27" spans="1:12" ht="15.75" thickBot="1">
      <c r="A27" s="13"/>
      <c r="B27" s="19" t="s">
        <v>55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9.75" customHeight="1" thickBot="1">
      <c r="A28" s="13"/>
      <c r="B28" s="20" t="s">
        <v>23</v>
      </c>
      <c r="C28" s="21"/>
      <c r="D28" s="21"/>
      <c r="E28" s="21"/>
      <c r="F28" s="21"/>
      <c r="G28" s="21"/>
      <c r="H28" s="48"/>
      <c r="I28" s="2" t="s">
        <v>59</v>
      </c>
      <c r="J28" s="1" t="s">
        <v>16</v>
      </c>
      <c r="K28" s="2" t="s">
        <v>17</v>
      </c>
      <c r="L28" s="3" t="s">
        <v>60</v>
      </c>
    </row>
    <row r="29" spans="1:12" ht="15">
      <c r="A29" s="13"/>
      <c r="B29" s="49" t="s">
        <v>30</v>
      </c>
      <c r="C29" s="49"/>
      <c r="D29" s="49"/>
      <c r="E29" s="49"/>
      <c r="F29" s="49"/>
      <c r="G29" s="49"/>
      <c r="H29" s="49"/>
      <c r="I29" s="26">
        <v>1</v>
      </c>
      <c r="J29" s="26" t="s">
        <v>15</v>
      </c>
      <c r="K29" s="10"/>
      <c r="L29" s="27">
        <f>I29*K29</f>
        <v>0</v>
      </c>
    </row>
    <row r="30" spans="1:12" ht="15">
      <c r="A30" s="13"/>
      <c r="B30" s="50" t="s">
        <v>31</v>
      </c>
      <c r="C30" s="50"/>
      <c r="D30" s="50"/>
      <c r="E30" s="50"/>
      <c r="F30" s="50"/>
      <c r="G30" s="50"/>
      <c r="H30" s="50"/>
      <c r="I30" s="31">
        <v>1</v>
      </c>
      <c r="J30" s="31" t="s">
        <v>15</v>
      </c>
      <c r="K30" s="10"/>
      <c r="L30" s="27">
        <f aca="true" t="shared" si="1" ref="L30:L37">I30*K30</f>
        <v>0</v>
      </c>
    </row>
    <row r="31" spans="1:12" ht="15">
      <c r="A31" s="13"/>
      <c r="B31" s="51" t="s">
        <v>32</v>
      </c>
      <c r="C31" s="51"/>
      <c r="D31" s="51"/>
      <c r="E31" s="51"/>
      <c r="F31" s="51"/>
      <c r="G31" s="51"/>
      <c r="H31" s="51"/>
      <c r="I31" s="31">
        <v>1</v>
      </c>
      <c r="J31" s="31" t="s">
        <v>15</v>
      </c>
      <c r="K31" s="10"/>
      <c r="L31" s="27">
        <f t="shared" si="1"/>
        <v>0</v>
      </c>
    </row>
    <row r="32" spans="1:12" ht="15">
      <c r="A32" s="13"/>
      <c r="B32" s="51" t="s">
        <v>33</v>
      </c>
      <c r="C32" s="51"/>
      <c r="D32" s="51"/>
      <c r="E32" s="51"/>
      <c r="F32" s="51"/>
      <c r="G32" s="51"/>
      <c r="H32" s="51"/>
      <c r="I32" s="31">
        <v>1</v>
      </c>
      <c r="J32" s="31" t="s">
        <v>15</v>
      </c>
      <c r="K32" s="10"/>
      <c r="L32" s="27">
        <f t="shared" si="1"/>
        <v>0</v>
      </c>
    </row>
    <row r="33" spans="1:12" ht="15">
      <c r="A33" s="13"/>
      <c r="B33" s="52" t="s">
        <v>34</v>
      </c>
      <c r="C33" s="52"/>
      <c r="D33" s="52"/>
      <c r="E33" s="52"/>
      <c r="F33" s="52"/>
      <c r="G33" s="52"/>
      <c r="H33" s="52"/>
      <c r="I33" s="31">
        <v>1</v>
      </c>
      <c r="J33" s="31" t="s">
        <v>15</v>
      </c>
      <c r="K33" s="10"/>
      <c r="L33" s="27">
        <f t="shared" si="1"/>
        <v>0</v>
      </c>
    </row>
    <row r="34" spans="1:12" ht="15">
      <c r="A34" s="13"/>
      <c r="B34" s="52" t="s">
        <v>35</v>
      </c>
      <c r="C34" s="52"/>
      <c r="D34" s="52"/>
      <c r="E34" s="52"/>
      <c r="F34" s="52"/>
      <c r="G34" s="52"/>
      <c r="H34" s="52"/>
      <c r="I34" s="31">
        <v>4</v>
      </c>
      <c r="J34" s="31" t="s">
        <v>15</v>
      </c>
      <c r="K34" s="10"/>
      <c r="L34" s="27">
        <f t="shared" si="1"/>
        <v>0</v>
      </c>
    </row>
    <row r="35" spans="1:12" ht="15">
      <c r="A35" s="13"/>
      <c r="B35" s="52" t="s">
        <v>36</v>
      </c>
      <c r="C35" s="52"/>
      <c r="D35" s="52"/>
      <c r="E35" s="52"/>
      <c r="F35" s="52"/>
      <c r="G35" s="52"/>
      <c r="H35" s="52"/>
      <c r="I35" s="31">
        <v>4</v>
      </c>
      <c r="J35" s="31" t="s">
        <v>15</v>
      </c>
      <c r="K35" s="10"/>
      <c r="L35" s="27">
        <f t="shared" si="1"/>
        <v>0</v>
      </c>
    </row>
    <row r="36" spans="1:12" ht="15">
      <c r="A36" s="13"/>
      <c r="B36" s="53" t="s">
        <v>37</v>
      </c>
      <c r="C36" s="53"/>
      <c r="D36" s="53"/>
      <c r="E36" s="53"/>
      <c r="F36" s="53"/>
      <c r="G36" s="53"/>
      <c r="H36" s="53"/>
      <c r="I36" s="54">
        <v>1</v>
      </c>
      <c r="J36" s="31" t="s">
        <v>15</v>
      </c>
      <c r="K36" s="10"/>
      <c r="L36" s="27">
        <f t="shared" si="1"/>
        <v>0</v>
      </c>
    </row>
    <row r="37" spans="1:12" ht="15">
      <c r="A37" s="13"/>
      <c r="B37" s="52" t="s">
        <v>20</v>
      </c>
      <c r="C37" s="52"/>
      <c r="D37" s="52"/>
      <c r="E37" s="52"/>
      <c r="F37" s="52"/>
      <c r="G37" s="52"/>
      <c r="H37" s="52"/>
      <c r="I37" s="41">
        <v>1000</v>
      </c>
      <c r="J37" s="31" t="s">
        <v>18</v>
      </c>
      <c r="K37" s="10"/>
      <c r="L37" s="27">
        <f t="shared" si="1"/>
        <v>0</v>
      </c>
    </row>
    <row r="38" spans="1:12" ht="15">
      <c r="A38" s="13"/>
      <c r="B38" s="43"/>
      <c r="C38" s="43"/>
      <c r="D38" s="43"/>
      <c r="E38" s="43"/>
      <c r="F38" s="43"/>
      <c r="G38" s="43"/>
      <c r="H38" s="43"/>
      <c r="I38" s="45"/>
      <c r="J38" s="55"/>
      <c r="K38" s="45"/>
      <c r="L38" s="46"/>
    </row>
    <row r="39" spans="1:12" ht="15.75" thickBot="1">
      <c r="A39" s="13"/>
      <c r="B39" s="19" t="s">
        <v>56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90.75" customHeight="1" thickBot="1">
      <c r="A40" s="13"/>
      <c r="B40" s="20" t="s">
        <v>69</v>
      </c>
      <c r="C40" s="21"/>
      <c r="D40" s="21"/>
      <c r="E40" s="21"/>
      <c r="F40" s="21"/>
      <c r="G40" s="21"/>
      <c r="H40" s="2"/>
      <c r="I40" s="9" t="s">
        <v>79</v>
      </c>
      <c r="J40" s="9" t="s">
        <v>16</v>
      </c>
      <c r="K40" s="2" t="s">
        <v>17</v>
      </c>
      <c r="L40" s="3" t="s">
        <v>77</v>
      </c>
    </row>
    <row r="41" spans="1:12" ht="15" customHeight="1">
      <c r="A41" s="13"/>
      <c r="B41" s="56" t="s">
        <v>8</v>
      </c>
      <c r="C41" s="57"/>
      <c r="D41" s="57"/>
      <c r="E41" s="57"/>
      <c r="F41" s="57"/>
      <c r="G41" s="57"/>
      <c r="H41" s="58"/>
      <c r="I41" s="10"/>
      <c r="J41" s="59" t="s">
        <v>15</v>
      </c>
      <c r="K41" s="10"/>
      <c r="L41" s="59">
        <f>(K41*I41*4*11)+(I41*K41*2*5)</f>
        <v>0</v>
      </c>
    </row>
    <row r="42" spans="1:12" ht="15" customHeight="1">
      <c r="A42" s="13"/>
      <c r="B42" s="60" t="s">
        <v>9</v>
      </c>
      <c r="C42" s="61"/>
      <c r="D42" s="61"/>
      <c r="E42" s="61"/>
      <c r="F42" s="61"/>
      <c r="G42" s="62"/>
      <c r="H42" s="30"/>
      <c r="I42" s="10"/>
      <c r="J42" s="59" t="s">
        <v>15</v>
      </c>
      <c r="K42" s="10"/>
      <c r="L42" s="59">
        <f>(K42*I42*4*5)+(I42*K42*2*4)</f>
        <v>0</v>
      </c>
    </row>
    <row r="43" spans="1:12" ht="15.75" customHeight="1" thickBot="1">
      <c r="A43" s="13"/>
      <c r="B43" s="63" t="s">
        <v>10</v>
      </c>
      <c r="C43" s="64"/>
      <c r="D43" s="64"/>
      <c r="E43" s="64"/>
      <c r="F43" s="64"/>
      <c r="G43" s="64"/>
      <c r="H43" s="65"/>
      <c r="I43" s="10"/>
      <c r="J43" s="59" t="s">
        <v>15</v>
      </c>
      <c r="K43" s="10"/>
      <c r="L43" s="59">
        <f>(K43*I43*4*16)+(I43*K43*2*5)</f>
        <v>0</v>
      </c>
    </row>
    <row r="44" spans="1:12" ht="42.75" customHeight="1" thickBot="1">
      <c r="A44" s="13"/>
      <c r="B44" s="66"/>
      <c r="C44" s="67"/>
      <c r="D44" s="67"/>
      <c r="E44" s="67"/>
      <c r="F44" s="67"/>
      <c r="G44" s="67"/>
      <c r="H44" s="68"/>
      <c r="I44" s="2" t="s">
        <v>46</v>
      </c>
      <c r="J44" s="1" t="s">
        <v>16</v>
      </c>
      <c r="K44" s="2" t="s">
        <v>17</v>
      </c>
      <c r="L44" s="3" t="s">
        <v>22</v>
      </c>
    </row>
    <row r="45" spans="1:12" ht="15" customHeight="1">
      <c r="A45" s="13"/>
      <c r="B45" s="63" t="s">
        <v>6</v>
      </c>
      <c r="C45" s="64"/>
      <c r="D45" s="64"/>
      <c r="E45" s="64"/>
      <c r="F45" s="64"/>
      <c r="G45" s="64"/>
      <c r="H45" s="69"/>
      <c r="I45" s="70">
        <f>(11*4)+(5*2)</f>
        <v>54</v>
      </c>
      <c r="J45" s="59" t="s">
        <v>15</v>
      </c>
      <c r="K45" s="10"/>
      <c r="L45" s="27">
        <f>K45*I45</f>
        <v>0</v>
      </c>
    </row>
    <row r="46" spans="1:12" ht="15" customHeight="1" thickBot="1">
      <c r="A46" s="13"/>
      <c r="B46" s="60" t="s">
        <v>7</v>
      </c>
      <c r="C46" s="61"/>
      <c r="D46" s="61"/>
      <c r="E46" s="61"/>
      <c r="F46" s="61"/>
      <c r="G46" s="61"/>
      <c r="H46" s="62"/>
      <c r="I46" s="70">
        <f>(5*4)+(4*2)</f>
        <v>28</v>
      </c>
      <c r="J46" s="59" t="s">
        <v>15</v>
      </c>
      <c r="K46" s="10"/>
      <c r="L46" s="27">
        <f>K46*I46</f>
        <v>0</v>
      </c>
    </row>
    <row r="47" spans="1:12" ht="37.5" customHeight="1" thickBot="1">
      <c r="A47" s="13"/>
      <c r="B47" s="66"/>
      <c r="C47" s="67"/>
      <c r="D47" s="67"/>
      <c r="E47" s="67"/>
      <c r="F47" s="67"/>
      <c r="G47" s="67"/>
      <c r="H47" s="68"/>
      <c r="I47" s="2" t="s">
        <v>52</v>
      </c>
      <c r="J47" s="1" t="s">
        <v>16</v>
      </c>
      <c r="K47" s="2" t="s">
        <v>17</v>
      </c>
      <c r="L47" s="3" t="s">
        <v>22</v>
      </c>
    </row>
    <row r="48" spans="1:12" ht="15" customHeight="1">
      <c r="A48" s="13"/>
      <c r="B48" s="60" t="s">
        <v>11</v>
      </c>
      <c r="C48" s="61"/>
      <c r="D48" s="61"/>
      <c r="E48" s="61"/>
      <c r="F48" s="61"/>
      <c r="G48" s="61"/>
      <c r="H48" s="62"/>
      <c r="I48" s="70">
        <v>40</v>
      </c>
      <c r="J48" s="59" t="s">
        <v>13</v>
      </c>
      <c r="K48" s="10"/>
      <c r="L48" s="59">
        <f>K48*I48</f>
        <v>0</v>
      </c>
    </row>
    <row r="49" spans="1:12" ht="15" customHeight="1">
      <c r="A49" s="13"/>
      <c r="B49" s="60" t="s">
        <v>66</v>
      </c>
      <c r="C49" s="61"/>
      <c r="D49" s="61"/>
      <c r="E49" s="61"/>
      <c r="F49" s="61"/>
      <c r="G49" s="61"/>
      <c r="H49" s="62"/>
      <c r="I49" s="70">
        <v>20</v>
      </c>
      <c r="J49" s="59" t="s">
        <v>13</v>
      </c>
      <c r="K49" s="10"/>
      <c r="L49" s="59">
        <f aca="true" t="shared" si="2" ref="L49:L53">K49*I49</f>
        <v>0</v>
      </c>
    </row>
    <row r="50" spans="1:12" ht="15" customHeight="1">
      <c r="A50" s="13"/>
      <c r="B50" s="35" t="s">
        <v>54</v>
      </c>
      <c r="C50" s="36"/>
      <c r="D50" s="36"/>
      <c r="E50" s="36"/>
      <c r="F50" s="37"/>
      <c r="G50" s="71" t="s">
        <v>1</v>
      </c>
      <c r="H50" s="72"/>
      <c r="I50" s="70">
        <f>12*1*2*4*4</f>
        <v>384</v>
      </c>
      <c r="J50" s="59" t="s">
        <v>19</v>
      </c>
      <c r="K50" s="10"/>
      <c r="L50" s="59">
        <f t="shared" si="2"/>
        <v>0</v>
      </c>
    </row>
    <row r="51" spans="1:12" ht="15">
      <c r="A51" s="13"/>
      <c r="B51" s="35"/>
      <c r="C51" s="36"/>
      <c r="D51" s="36"/>
      <c r="E51" s="36"/>
      <c r="F51" s="37"/>
      <c r="G51" s="71" t="s">
        <v>2</v>
      </c>
      <c r="H51" s="72"/>
      <c r="I51" s="70">
        <f>9*1*2*4*4</f>
        <v>288</v>
      </c>
      <c r="J51" s="59" t="s">
        <v>19</v>
      </c>
      <c r="K51" s="10"/>
      <c r="L51" s="59">
        <f t="shared" si="2"/>
        <v>0</v>
      </c>
    </row>
    <row r="52" spans="1:12" ht="15">
      <c r="A52" s="13"/>
      <c r="B52" s="35"/>
      <c r="C52" s="36"/>
      <c r="D52" s="36"/>
      <c r="E52" s="36"/>
      <c r="F52" s="37"/>
      <c r="G52" s="71" t="s">
        <v>3</v>
      </c>
      <c r="H52" s="72"/>
      <c r="I52" s="70">
        <f>5*1*2*4*4</f>
        <v>160</v>
      </c>
      <c r="J52" s="59" t="s">
        <v>19</v>
      </c>
      <c r="K52" s="10"/>
      <c r="L52" s="59">
        <f t="shared" si="2"/>
        <v>0</v>
      </c>
    </row>
    <row r="53" spans="1:12" ht="15">
      <c r="A53" s="13"/>
      <c r="B53" s="38"/>
      <c r="C53" s="39"/>
      <c r="D53" s="39"/>
      <c r="E53" s="39"/>
      <c r="F53" s="40"/>
      <c r="G53" s="71" t="s">
        <v>4</v>
      </c>
      <c r="H53" s="72"/>
      <c r="I53" s="70">
        <f>7*1*2*4*4</f>
        <v>224</v>
      </c>
      <c r="J53" s="59" t="s">
        <v>19</v>
      </c>
      <c r="K53" s="10"/>
      <c r="L53" s="59">
        <f t="shared" si="2"/>
        <v>0</v>
      </c>
    </row>
    <row r="54" spans="1:12" ht="15">
      <c r="A54" s="13"/>
      <c r="B54" s="73"/>
      <c r="C54" s="73"/>
      <c r="D54" s="73"/>
      <c r="E54" s="73"/>
      <c r="F54" s="73"/>
      <c r="G54" s="74"/>
      <c r="H54" s="74"/>
      <c r="I54" s="46"/>
      <c r="J54" s="46"/>
      <c r="K54" s="45"/>
      <c r="L54" s="46"/>
    </row>
    <row r="55" spans="1:12" ht="15.75" thickBot="1">
      <c r="A55" s="13"/>
      <c r="B55" s="19" t="s">
        <v>57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42" customHeight="1" thickBot="1">
      <c r="A56" s="13"/>
      <c r="B56" s="20" t="s">
        <v>70</v>
      </c>
      <c r="C56" s="21"/>
      <c r="D56" s="21"/>
      <c r="E56" s="21"/>
      <c r="F56" s="21"/>
      <c r="G56" s="21"/>
      <c r="H56" s="2" t="s">
        <v>41</v>
      </c>
      <c r="I56" s="2" t="s">
        <v>72</v>
      </c>
      <c r="J56" s="1" t="s">
        <v>16</v>
      </c>
      <c r="K56" s="2" t="s">
        <v>74</v>
      </c>
      <c r="L56" s="3" t="s">
        <v>71</v>
      </c>
    </row>
    <row r="57" spans="1:12" ht="15" customHeight="1">
      <c r="A57" s="13"/>
      <c r="B57" s="35" t="s">
        <v>49</v>
      </c>
      <c r="C57" s="36"/>
      <c r="D57" s="36"/>
      <c r="E57" s="36"/>
      <c r="F57" s="36"/>
      <c r="G57" s="37"/>
      <c r="H57" s="75" t="s">
        <v>1</v>
      </c>
      <c r="I57" s="31">
        <v>5</v>
      </c>
      <c r="J57" s="31" t="s">
        <v>15</v>
      </c>
      <c r="K57" s="10"/>
      <c r="L57" s="59">
        <f aca="true" t="shared" si="3" ref="L57:L61">K57*I57</f>
        <v>0</v>
      </c>
    </row>
    <row r="58" spans="1:12" ht="15" customHeight="1">
      <c r="A58" s="13"/>
      <c r="B58" s="35"/>
      <c r="C58" s="36"/>
      <c r="D58" s="36"/>
      <c r="E58" s="36"/>
      <c r="F58" s="36"/>
      <c r="G58" s="37"/>
      <c r="H58" s="30" t="s">
        <v>4</v>
      </c>
      <c r="I58" s="31">
        <v>4</v>
      </c>
      <c r="J58" s="31" t="s">
        <v>15</v>
      </c>
      <c r="K58" s="10"/>
      <c r="L58" s="59">
        <f t="shared" si="3"/>
        <v>0</v>
      </c>
    </row>
    <row r="59" spans="1:12" ht="15" customHeight="1">
      <c r="A59" s="13"/>
      <c r="B59" s="35"/>
      <c r="C59" s="36"/>
      <c r="D59" s="36"/>
      <c r="E59" s="36"/>
      <c r="F59" s="36"/>
      <c r="G59" s="37"/>
      <c r="H59" s="30" t="s">
        <v>3</v>
      </c>
      <c r="I59" s="31">
        <v>4</v>
      </c>
      <c r="J59" s="31" t="s">
        <v>15</v>
      </c>
      <c r="K59" s="10"/>
      <c r="L59" s="59">
        <f t="shared" si="3"/>
        <v>0</v>
      </c>
    </row>
    <row r="60" spans="1:12" ht="15" customHeight="1">
      <c r="A60" s="13"/>
      <c r="B60" s="35"/>
      <c r="C60" s="36"/>
      <c r="D60" s="36"/>
      <c r="E60" s="36"/>
      <c r="F60" s="36"/>
      <c r="G60" s="37"/>
      <c r="H60" s="76" t="s">
        <v>47</v>
      </c>
      <c r="I60" s="31">
        <v>2</v>
      </c>
      <c r="J60" s="31" t="s">
        <v>15</v>
      </c>
      <c r="K60" s="10"/>
      <c r="L60" s="59">
        <f t="shared" si="3"/>
        <v>0</v>
      </c>
    </row>
    <row r="61" spans="1:12" ht="15" customHeight="1">
      <c r="A61" s="13"/>
      <c r="B61" s="38"/>
      <c r="C61" s="39"/>
      <c r="D61" s="39"/>
      <c r="E61" s="39"/>
      <c r="F61" s="39"/>
      <c r="G61" s="40"/>
      <c r="H61" s="30" t="s">
        <v>48</v>
      </c>
      <c r="I61" s="31">
        <v>1</v>
      </c>
      <c r="J61" s="31" t="s">
        <v>15</v>
      </c>
      <c r="K61" s="10"/>
      <c r="L61" s="59">
        <f t="shared" si="3"/>
        <v>0</v>
      </c>
    </row>
    <row r="62" spans="1:12" ht="15" customHeight="1">
      <c r="A62" s="13"/>
      <c r="B62" s="32" t="s">
        <v>50</v>
      </c>
      <c r="C62" s="33"/>
      <c r="D62" s="33"/>
      <c r="E62" s="33"/>
      <c r="F62" s="33"/>
      <c r="G62" s="34"/>
      <c r="H62" s="30" t="s">
        <v>1</v>
      </c>
      <c r="I62" s="31">
        <v>9</v>
      </c>
      <c r="J62" s="31" t="s">
        <v>15</v>
      </c>
      <c r="K62" s="10"/>
      <c r="L62" s="59">
        <f aca="true" t="shared" si="4" ref="L62:L63">K62*I62</f>
        <v>0</v>
      </c>
    </row>
    <row r="63" spans="1:12" ht="15" customHeight="1">
      <c r="A63" s="13"/>
      <c r="B63" s="35"/>
      <c r="C63" s="36"/>
      <c r="D63" s="36"/>
      <c r="E63" s="36"/>
      <c r="F63" s="36"/>
      <c r="G63" s="37"/>
      <c r="H63" s="30" t="s">
        <v>2</v>
      </c>
      <c r="I63" s="31">
        <v>1</v>
      </c>
      <c r="J63" s="31" t="s">
        <v>15</v>
      </c>
      <c r="K63" s="10"/>
      <c r="L63" s="59">
        <f t="shared" si="4"/>
        <v>0</v>
      </c>
    </row>
    <row r="64" spans="1:12" ht="15" customHeight="1">
      <c r="A64" s="13"/>
      <c r="B64" s="32" t="s">
        <v>51</v>
      </c>
      <c r="C64" s="33"/>
      <c r="D64" s="33"/>
      <c r="E64" s="33"/>
      <c r="F64" s="33"/>
      <c r="G64" s="34"/>
      <c r="H64" s="30" t="s">
        <v>1</v>
      </c>
      <c r="I64" s="31">
        <v>1</v>
      </c>
      <c r="J64" s="31" t="s">
        <v>15</v>
      </c>
      <c r="K64" s="10"/>
      <c r="L64" s="59">
        <f aca="true" t="shared" si="5" ref="L64:L67">K64*I64</f>
        <v>0</v>
      </c>
    </row>
    <row r="65" spans="1:12" ht="15" customHeight="1">
      <c r="A65" s="13"/>
      <c r="B65" s="35"/>
      <c r="C65" s="36"/>
      <c r="D65" s="36"/>
      <c r="E65" s="36"/>
      <c r="F65" s="36"/>
      <c r="G65" s="37"/>
      <c r="H65" s="30" t="s">
        <v>4</v>
      </c>
      <c r="I65" s="31">
        <v>4</v>
      </c>
      <c r="J65" s="31" t="s">
        <v>15</v>
      </c>
      <c r="K65" s="10"/>
      <c r="L65" s="59">
        <f t="shared" si="5"/>
        <v>0</v>
      </c>
    </row>
    <row r="66" spans="1:12" ht="15" customHeight="1">
      <c r="A66" s="13"/>
      <c r="B66" s="35"/>
      <c r="C66" s="36"/>
      <c r="D66" s="36"/>
      <c r="E66" s="36"/>
      <c r="F66" s="36"/>
      <c r="G66" s="37"/>
      <c r="H66" s="30" t="s">
        <v>2</v>
      </c>
      <c r="I66" s="31">
        <v>6</v>
      </c>
      <c r="J66" s="31" t="s">
        <v>15</v>
      </c>
      <c r="K66" s="10"/>
      <c r="L66" s="59">
        <f t="shared" si="5"/>
        <v>0</v>
      </c>
    </row>
    <row r="67" spans="1:12" ht="15" customHeight="1">
      <c r="A67" s="13"/>
      <c r="B67" s="35"/>
      <c r="C67" s="36"/>
      <c r="D67" s="36"/>
      <c r="E67" s="36"/>
      <c r="F67" s="36"/>
      <c r="G67" s="37"/>
      <c r="H67" s="30" t="s">
        <v>3</v>
      </c>
      <c r="I67" s="31">
        <v>3</v>
      </c>
      <c r="J67" s="31" t="s">
        <v>15</v>
      </c>
      <c r="K67" s="10"/>
      <c r="L67" s="59">
        <f t="shared" si="5"/>
        <v>0</v>
      </c>
    </row>
    <row r="68" spans="1:12" ht="15" customHeight="1">
      <c r="A68" s="13"/>
      <c r="B68" s="35"/>
      <c r="C68" s="36"/>
      <c r="D68" s="36"/>
      <c r="E68" s="36"/>
      <c r="F68" s="36"/>
      <c r="G68" s="37"/>
      <c r="H68" s="30" t="s">
        <v>47</v>
      </c>
      <c r="I68" s="31">
        <v>1</v>
      </c>
      <c r="J68" s="31" t="s">
        <v>15</v>
      </c>
      <c r="K68" s="10"/>
      <c r="L68" s="59">
        <f aca="true" t="shared" si="6" ref="L68:L69">K68*I68</f>
        <v>0</v>
      </c>
    </row>
    <row r="69" spans="1:12" ht="15" customHeight="1">
      <c r="A69" s="13"/>
      <c r="B69" s="38"/>
      <c r="C69" s="39"/>
      <c r="D69" s="39"/>
      <c r="E69" s="39"/>
      <c r="F69" s="39"/>
      <c r="G69" s="40"/>
      <c r="H69" s="30" t="s">
        <v>48</v>
      </c>
      <c r="I69" s="31">
        <v>1</v>
      </c>
      <c r="J69" s="31" t="s">
        <v>15</v>
      </c>
      <c r="K69" s="10"/>
      <c r="L69" s="59">
        <f t="shared" si="6"/>
        <v>0</v>
      </c>
    </row>
    <row r="70" spans="1:12" ht="15">
      <c r="A70" s="13"/>
      <c r="B70" s="77"/>
      <c r="C70" s="77"/>
      <c r="D70" s="77"/>
      <c r="E70" s="77"/>
      <c r="F70" s="77"/>
      <c r="G70" s="77"/>
      <c r="H70" s="77"/>
      <c r="I70" s="7"/>
      <c r="J70" s="8"/>
      <c r="K70" s="45"/>
      <c r="L70" s="45"/>
    </row>
    <row r="71" spans="1:12" ht="15.75" thickBot="1">
      <c r="A71" s="13"/>
      <c r="B71" s="19" t="s">
        <v>58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42" customHeight="1" thickBot="1">
      <c r="A72" s="13"/>
      <c r="B72" s="20" t="s">
        <v>64</v>
      </c>
      <c r="C72" s="21"/>
      <c r="D72" s="21"/>
      <c r="E72" s="21"/>
      <c r="F72" s="21"/>
      <c r="G72" s="21"/>
      <c r="H72" s="48"/>
      <c r="I72" s="2" t="s">
        <v>76</v>
      </c>
      <c r="J72" s="1" t="s">
        <v>16</v>
      </c>
      <c r="K72" s="2" t="s">
        <v>73</v>
      </c>
      <c r="L72" s="3" t="s">
        <v>22</v>
      </c>
    </row>
    <row r="73" spans="1:12" ht="15.75" thickBot="1">
      <c r="A73" s="13"/>
      <c r="B73" s="78" t="s">
        <v>38</v>
      </c>
      <c r="C73" s="78"/>
      <c r="D73" s="78"/>
      <c r="E73" s="78"/>
      <c r="F73" s="78"/>
      <c r="G73" s="78"/>
      <c r="H73" s="78"/>
      <c r="I73" s="5">
        <f>(48*(11+5))+(24*(5+4))</f>
        <v>984</v>
      </c>
      <c r="J73" s="6" t="s">
        <v>15</v>
      </c>
      <c r="K73" s="10"/>
      <c r="L73" s="79">
        <f>K73*I73</f>
        <v>0</v>
      </c>
    </row>
    <row r="74" spans="1:12" ht="36.75" thickBot="1">
      <c r="A74" s="47"/>
      <c r="B74" s="66"/>
      <c r="C74" s="67"/>
      <c r="D74" s="67"/>
      <c r="E74" s="67"/>
      <c r="F74" s="67"/>
      <c r="G74" s="67"/>
      <c r="H74" s="68"/>
      <c r="I74" s="2" t="s">
        <v>52</v>
      </c>
      <c r="J74" s="1" t="s">
        <v>16</v>
      </c>
      <c r="K74" s="2" t="s">
        <v>17</v>
      </c>
      <c r="L74" s="3" t="s">
        <v>22</v>
      </c>
    </row>
    <row r="75" spans="1:12" ht="15">
      <c r="A75" s="47"/>
      <c r="B75" s="60" t="s">
        <v>63</v>
      </c>
      <c r="C75" s="61"/>
      <c r="D75" s="61"/>
      <c r="E75" s="61"/>
      <c r="F75" s="61"/>
      <c r="G75" s="61"/>
      <c r="H75" s="62"/>
      <c r="I75" s="70">
        <v>8</v>
      </c>
      <c r="J75" s="59" t="s">
        <v>13</v>
      </c>
      <c r="K75" s="10"/>
      <c r="L75" s="59">
        <f>K75*I75</f>
        <v>0</v>
      </c>
    </row>
    <row r="76" spans="2:12" ht="19.5" thickBot="1">
      <c r="B76" s="80" t="s">
        <v>5</v>
      </c>
      <c r="C76" s="81"/>
      <c r="D76" s="81"/>
      <c r="E76" s="81"/>
      <c r="F76" s="81"/>
      <c r="G76" s="81"/>
      <c r="H76" s="81"/>
      <c r="I76" s="81"/>
      <c r="J76" s="81"/>
      <c r="K76" s="82"/>
      <c r="L76" s="83">
        <f>SUM(L6:L25,L29:L37,L41:L43,L45:L46,L48:L53,L57:L69,L73,L75)</f>
        <v>0</v>
      </c>
    </row>
    <row r="78" spans="2:8" ht="59.25" customHeight="1">
      <c r="B78" s="84" t="s">
        <v>65</v>
      </c>
      <c r="C78" s="84"/>
      <c r="D78" s="84"/>
      <c r="E78" s="84"/>
      <c r="F78" s="84"/>
      <c r="G78" s="84"/>
      <c r="H78" s="84"/>
    </row>
    <row r="79" spans="2:9" ht="42.75" customHeight="1">
      <c r="B79" s="84" t="s">
        <v>45</v>
      </c>
      <c r="C79" s="84"/>
      <c r="D79" s="84"/>
      <c r="E79" s="84"/>
      <c r="F79" s="84"/>
      <c r="G79" s="84"/>
      <c r="H79" s="84"/>
      <c r="I79" s="85"/>
    </row>
    <row r="80" spans="2:8" ht="30" customHeight="1">
      <c r="B80" s="84" t="s">
        <v>78</v>
      </c>
      <c r="C80" s="84"/>
      <c r="D80" s="84"/>
      <c r="E80" s="84"/>
      <c r="F80" s="84"/>
      <c r="G80" s="84"/>
      <c r="H80" s="84"/>
    </row>
    <row r="81" spans="2:8" ht="30.75" customHeight="1">
      <c r="B81" s="84" t="s">
        <v>75</v>
      </c>
      <c r="C81" s="84"/>
      <c r="D81" s="84"/>
      <c r="E81" s="84"/>
      <c r="F81" s="84"/>
      <c r="G81" s="84"/>
      <c r="H81" s="84"/>
    </row>
    <row r="82" ht="31.5" customHeight="1"/>
    <row r="83" spans="2:8" ht="24.75" customHeight="1">
      <c r="B83" s="84" t="s">
        <v>43</v>
      </c>
      <c r="C83" s="84"/>
      <c r="D83" s="84"/>
      <c r="E83" s="84"/>
      <c r="F83" s="84"/>
      <c r="G83" s="84"/>
      <c r="H83" s="84"/>
    </row>
    <row r="84" spans="2:8" ht="15">
      <c r="B84" s="84"/>
      <c r="C84" s="84"/>
      <c r="D84" s="84"/>
      <c r="E84" s="84"/>
      <c r="F84" s="84"/>
      <c r="G84" s="84"/>
      <c r="H84" s="84"/>
    </row>
  </sheetData>
  <sheetProtection password="CC06" sheet="1" objects="1" scenarios="1"/>
  <mergeCells count="57">
    <mergeCell ref="B21:G21"/>
    <mergeCell ref="B78:H78"/>
    <mergeCell ref="B80:H80"/>
    <mergeCell ref="B83:H83"/>
    <mergeCell ref="B84:H84"/>
    <mergeCell ref="B44:H44"/>
    <mergeCell ref="B79:H79"/>
    <mergeCell ref="B47:H47"/>
    <mergeCell ref="B76:K76"/>
    <mergeCell ref="B57:G61"/>
    <mergeCell ref="B62:G63"/>
    <mergeCell ref="B64:G69"/>
    <mergeCell ref="B75:H75"/>
    <mergeCell ref="B74:H74"/>
    <mergeCell ref="B81:H81"/>
    <mergeCell ref="B39:L39"/>
    <mergeCell ref="B2:L2"/>
    <mergeCell ref="B4:L4"/>
    <mergeCell ref="B5:G5"/>
    <mergeCell ref="B6:G6"/>
    <mergeCell ref="B20:G20"/>
    <mergeCell ref="B8:G11"/>
    <mergeCell ref="B14:G15"/>
    <mergeCell ref="B16:G19"/>
    <mergeCell ref="B7:G7"/>
    <mergeCell ref="B12:G12"/>
    <mergeCell ref="B13:G13"/>
    <mergeCell ref="B41:G41"/>
    <mergeCell ref="B42:G42"/>
    <mergeCell ref="B43:G43"/>
    <mergeCell ref="B40:G40"/>
    <mergeCell ref="B73:H73"/>
    <mergeCell ref="G50:H50"/>
    <mergeCell ref="G51:H51"/>
    <mergeCell ref="G52:H52"/>
    <mergeCell ref="G53:H53"/>
    <mergeCell ref="B55:L55"/>
    <mergeCell ref="B71:L71"/>
    <mergeCell ref="B49:H49"/>
    <mergeCell ref="B72:H72"/>
    <mergeCell ref="B56:G56"/>
    <mergeCell ref="B22:G25"/>
    <mergeCell ref="B27:L27"/>
    <mergeCell ref="B37:H37"/>
    <mergeCell ref="B28:H28"/>
    <mergeCell ref="B50:F53"/>
    <mergeCell ref="B45:H45"/>
    <mergeCell ref="B46:H46"/>
    <mergeCell ref="B48:H48"/>
    <mergeCell ref="B33:H33"/>
    <mergeCell ref="B34:H34"/>
    <mergeCell ref="B29:H29"/>
    <mergeCell ref="B30:H30"/>
    <mergeCell ref="B31:H31"/>
    <mergeCell ref="B32:H32"/>
    <mergeCell ref="B35:H35"/>
    <mergeCell ref="B36:H36"/>
  </mergeCells>
  <dataValidations count="6" xWindow="1142" yWindow="449">
    <dataValidation type="custom" allowBlank="1" showErrorMessage="1" promptTitle="CHYBA" prompt="Číslo musí mít jen 2 desetinná místa!" errorTitle="CHYBA" error="Číslo musí mít jen 2 desetinná místa!" sqref="K73">
      <formula1>MOD(K73*100,1)=0</formula1>
    </dataValidation>
    <dataValidation type="custom" allowBlank="1" showErrorMessage="1" promptTitle="CHYBA" prompt="Číslo musí mít je 2 desetinná místa!" errorTitle="CHYBA" error="Číslo musí mít jen 2 desetinná místa!" sqref="K29:K37">
      <formula1>MOD(K29*100,1)=0</formula1>
    </dataValidation>
    <dataValidation type="custom" allowBlank="1" showErrorMessage="1" promptTitle="CHYBA" prompt="Číslo musí mít jen 2 desetinná místa!" errorTitle="CHYBA" error="Číslo musí mít jen 2 desetinná místa!" sqref="K75">
      <formula1>MOD(K75*100,1)=0</formula1>
    </dataValidation>
    <dataValidation type="custom" allowBlank="1" showErrorMessage="1" promptTitle="CHYBA" prompt="Číslo musí mít je 2 desetinná místa!" errorTitle="CHYBA" error="Číslo musí mít jen 2 desetinná místa!" sqref="K22:K25">
      <formula1>MOD(K22*100,1)=0</formula1>
    </dataValidation>
    <dataValidation type="custom" allowBlank="1" showErrorMessage="1" promptTitle="CHYBA" prompt="Číslo musí mít je 2 desetinná místa!" errorTitle="CHYBA" error="Číslo musí mít jen 2 desetinná místa!" sqref="K6:K20">
      <formula1>MOD(K6*100,1)=0</formula1>
    </dataValidation>
    <dataValidation type="custom" allowBlank="1" showErrorMessage="1" promptTitle="CHYBA" prompt="Číslo musí mít jen 2 desetinná místa!" errorTitle="CHYBA" error="Číslo musí mít jen 2 desetinná místa!" sqref="K48:K53 K45:K46 K41:K43 K57:K69">
      <formula1>MOD(K41*100,1)=0</formula1>
    </dataValidation>
  </dataValidations>
  <printOptions/>
  <pageMargins left="0.7" right="0.7" top="0.787401575" bottom="0.787401575" header="0.3" footer="0.3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Hanuš Martin</dc:creator>
  <cp:keywords/>
  <dc:description/>
  <cp:lastModifiedBy>Bolfová Petra</cp:lastModifiedBy>
  <cp:lastPrinted>2020-01-17T07:55:08Z</cp:lastPrinted>
  <dcterms:created xsi:type="dcterms:W3CDTF">2013-10-15T13:03:35Z</dcterms:created>
  <dcterms:modified xsi:type="dcterms:W3CDTF">2020-03-27T09:39:43Z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-1247081132</vt:i4>
  </property>
  <property fmtid="{D5CDD505-2E9C-101B-9397-08002B2CF9AE}" pid="3" name="_NewReviewCycle">
    <vt:lpwstr/>
  </property>
  <property fmtid="{D5CDD505-2E9C-101B-9397-08002B2CF9AE}" pid="4" name="_EmailSubject">
    <vt:lpwstr>Cenová tabulka u zakázky: "Dodávka a servis VZV a NZV pro pobočky ČNB"</vt:lpwstr>
  </property>
  <property fmtid="{D5CDD505-2E9C-101B-9397-08002B2CF9AE}" pid="5" name="_AuthorEmail">
    <vt:lpwstr>Pavel.Rulik@cnb.cz</vt:lpwstr>
  </property>
  <property fmtid="{D5CDD505-2E9C-101B-9397-08002B2CF9AE}" pid="6" name="_AuthorEmailDisplayName">
    <vt:lpwstr>Rulík Pavel</vt:lpwstr>
  </property>
  <property fmtid="{D5CDD505-2E9C-101B-9397-08002B2CF9AE}" pid="7" name="_PreviousAdHocReviewCycleID">
    <vt:i4>-66294182</vt:i4>
  </property>
  <property fmtid="{D5CDD505-2E9C-101B-9397-08002B2CF9AE}" pid="8" name="_ReviewingToolsShownOnce">
    <vt:lpwstr/>
  </property>
</Properties>
</file>