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3250" windowHeight="12915" activeTab="0"/>
  </bookViews>
  <sheets>
    <sheet name="ČNB" sheetId="1" r:id="rId1"/>
  </sheets>
  <definedNames/>
  <calcPr calcId="145621"/>
</workbook>
</file>

<file path=xl/sharedStrings.xml><?xml version="1.0" encoding="utf-8"?>
<sst xmlns="http://schemas.openxmlformats.org/spreadsheetml/2006/main" count="183" uniqueCount="75">
  <si>
    <t>Pobočka Ostrava</t>
  </si>
  <si>
    <t>Pobočka Brno</t>
  </si>
  <si>
    <t>Pobočka Praha</t>
  </si>
  <si>
    <t>Jednotka</t>
  </si>
  <si>
    <t>kpl</t>
  </si>
  <si>
    <t>hod</t>
  </si>
  <si>
    <t>Předpokládaný počet jednotek za dobu trvání smlouvy</t>
  </si>
  <si>
    <t>v pracovní dny od 7:00 hod. do 16:00 hod.</t>
  </si>
  <si>
    <t>v pracovní dny od 16:00 hod. do 22:00 hod.</t>
  </si>
  <si>
    <t>v pracovní dny od 22:00 hod. do 7:00 hod.</t>
  </si>
  <si>
    <t>v nepracovní dny</t>
  </si>
  <si>
    <t>výjezd do pobočky Ostrava</t>
  </si>
  <si>
    <t>výjezd do pobočky Brno</t>
  </si>
  <si>
    <t>výjezd do pobočky Praha</t>
  </si>
  <si>
    <t>výjezd</t>
  </si>
  <si>
    <t>ks</t>
  </si>
  <si>
    <t>metr</t>
  </si>
  <si>
    <t>Ostatní náklady</t>
  </si>
  <si>
    <t>Vedlejší náklady</t>
  </si>
  <si>
    <t>Počet ks</t>
  </si>
  <si>
    <t>ceny se uvádějí bez DPH</t>
  </si>
  <si>
    <t xml:space="preserve">Cena v EUR </t>
  </si>
  <si>
    <t xml:space="preserve">Celková cena v EUR </t>
  </si>
  <si>
    <t>Celková cena v EUR</t>
  </si>
  <si>
    <t>Brno</t>
  </si>
  <si>
    <t>Cena za 1 měsíc v EUR</t>
  </si>
  <si>
    <t>Předpokládaný počet měsíců</t>
  </si>
  <si>
    <t>Cena za 1. rok v EUR*)</t>
  </si>
  <si>
    <t xml:space="preserve">Cena za 2. rok v EUR </t>
  </si>
  <si>
    <t xml:space="preserve">Cena za 3. rok v EUR </t>
  </si>
  <si>
    <t xml:space="preserve">Cena za 4. rok v EUR </t>
  </si>
  <si>
    <t xml:space="preserve">Cena za 5. rok v EUR </t>
  </si>
  <si>
    <t xml:space="preserve">Cena za 6. rok v EUR </t>
  </si>
  <si>
    <t xml:space="preserve">Cena za 7. rok v EUR </t>
  </si>
  <si>
    <t xml:space="preserve">Cena za 8. rok v EUR </t>
  </si>
  <si>
    <t xml:space="preserve">Cena za 9. rok v EUR </t>
  </si>
  <si>
    <t xml:space="preserve">Cena za 10. rok v EUR </t>
  </si>
  <si>
    <t>*) rok následující po převzetí posledního díla</t>
  </si>
  <si>
    <t>Cena za 3. rok v EUR</t>
  </si>
  <si>
    <t>Jednotková cena v EUR</t>
  </si>
  <si>
    <t xml:space="preserve">Celková nabídková cena v EUR </t>
  </si>
  <si>
    <t>Zhotovitelem předpokládaný počet strojů</t>
  </si>
  <si>
    <t>Zařízení pro elektromagnetickou</t>
  </si>
  <si>
    <t xml:space="preserve">Zařízení na balení a etiketování </t>
  </si>
  <si>
    <t>Kontejnery EBKV</t>
  </si>
  <si>
    <t xml:space="preserve">Zařízení pro optickou kontrolu </t>
  </si>
  <si>
    <t>Praha</t>
  </si>
  <si>
    <t>kilometrovné</t>
  </si>
  <si>
    <t>km</t>
  </si>
  <si>
    <t xml:space="preserve">demontáž a zabalení </t>
  </si>
  <si>
    <t>instalace a zprovoznění</t>
  </si>
  <si>
    <t xml:space="preserve">Cenová tabulka </t>
  </si>
  <si>
    <t>Cena za opravy závad dle čl. VIII odst. 4 návrhu smlouvy</t>
  </si>
  <si>
    <t>Cena za za vyžádanou součinnost při testování dle čl. VII odst. 5 návrhu smlouvy</t>
  </si>
  <si>
    <t xml:space="preserve">Předpokládaný počet jednotek </t>
  </si>
  <si>
    <t>Cena za dopravu dle čl. IX odst. 7 návrhu smlouvy</t>
  </si>
  <si>
    <t>pobočka Praha</t>
  </si>
  <si>
    <t>pobočka Brno</t>
  </si>
  <si>
    <t>pobočka Ostrava</t>
  </si>
  <si>
    <t xml:space="preserve">Cena činností dle čl. VII odst. 4 návrhu smlouvy </t>
  </si>
  <si>
    <t>Cena za provedení plnění dle čl. VII odst. 1 písm. a) smlouvy po dobu náběhu technologie do běžného provozu v obou pobočkách ČNB</t>
  </si>
  <si>
    <t>Cena činností dle čl. VII odst. 3 návrhu smlouvy</t>
  </si>
  <si>
    <t>Celková cena díla v EUR</t>
  </si>
  <si>
    <t>Celková cena plnění v EUR</t>
  </si>
  <si>
    <t>Zaškolení dle čl. I odst. 1.10. návhru smlouvy</t>
  </si>
  <si>
    <t xml:space="preserve">Zaškolení dle čl. I odst. 1.10. návhru smlouvy </t>
  </si>
  <si>
    <t>Cena za kontejnery EBKV dle čl. II odst. 13</t>
  </si>
  <si>
    <t>Zpracování výrobní dokumentace kontejneru EBKV dle čl. I odst. 3 včetně licence</t>
  </si>
  <si>
    <r>
      <t xml:space="preserve">Cena za dodávky obalového materiálu - </t>
    </r>
    <r>
      <rPr>
        <b/>
        <u val="single"/>
        <sz val="10"/>
        <color theme="1"/>
        <rFont val="Calibri"/>
        <family val="2"/>
        <scheme val="minor"/>
      </rPr>
      <t>fólie na balení do sáčků</t>
    </r>
    <r>
      <rPr>
        <b/>
        <sz val="10"/>
        <color theme="1"/>
        <rFont val="Calibri"/>
        <family val="2"/>
        <scheme val="minor"/>
      </rPr>
      <t xml:space="preserve"> dle čl. II odst. 11 a dle čl. VII odst. 9 návrhu smlouvy</t>
    </r>
  </si>
  <si>
    <r>
      <t xml:space="preserve">Cena za dodávky obalového materiálu - </t>
    </r>
    <r>
      <rPr>
        <b/>
        <u val="single"/>
        <sz val="10"/>
        <color theme="1"/>
        <rFont val="Calibri"/>
        <family val="2"/>
        <scheme val="minor"/>
      </rPr>
      <t>etiket</t>
    </r>
    <r>
      <rPr>
        <b/>
        <sz val="10"/>
        <color theme="1"/>
        <rFont val="Calibri"/>
        <family val="2"/>
        <scheme val="minor"/>
      </rPr>
      <t xml:space="preserve"> dle čl. II odst. 11 a dle čl. VII odst. 9 návrhu smlouvy</t>
    </r>
  </si>
  <si>
    <r>
      <t xml:space="preserve">Cena za dodávky obalového materiálu - </t>
    </r>
    <r>
      <rPr>
        <b/>
        <u val="single"/>
        <sz val="10"/>
        <color theme="1"/>
        <rFont val="Calibri"/>
        <family val="2"/>
        <scheme val="minor"/>
      </rPr>
      <t>tiskacích pásek</t>
    </r>
    <r>
      <rPr>
        <b/>
        <sz val="10"/>
        <color theme="1"/>
        <rFont val="Calibri"/>
        <family val="2"/>
        <scheme val="minor"/>
      </rPr>
      <t xml:space="preserve"> dle čl. II odst. 11 a dle čl. VII odst. 9 návrhu smlouvy</t>
    </r>
  </si>
  <si>
    <t>Cena za provedení plnění dle čl. VII odst. 1 písm. a) smlouvy při denním provozování 2 technologií ve 3 směnách</t>
  </si>
  <si>
    <t>Paušální příplatek dle čl. VII odst. 1 písm. b) návrhu smlouvy při denním provozování 2 technologií ve 3 směnách</t>
  </si>
  <si>
    <t>Cena za přestěhování technologie dle čl. VII odst. 7 návrhu smlouvy</t>
  </si>
  <si>
    <r>
      <t xml:space="preserve">Cena </t>
    </r>
    <r>
      <rPr>
        <b/>
        <sz val="10"/>
        <rFont val="Calibri"/>
        <family val="2"/>
        <scheme val="minor"/>
      </rPr>
      <t>zaškolení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dle čl. VII odst. 5 návrhu smlouvy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</si>
</sst>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 wrapText="1"/>
    </xf>
    <xf numFmtId="0" fontId="4" fillId="0" borderId="0" xfId="0" applyFont="1" applyBorder="1"/>
    <xf numFmtId="0" fontId="7" fillId="0" borderId="0" xfId="0" applyFont="1"/>
    <xf numFmtId="0" fontId="0" fillId="0" borderId="0" xfId="0" applyBorder="1" applyAlignment="1">
      <alignment horizontal="left" wrapText="1"/>
    </xf>
    <xf numFmtId="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center" vertical="center"/>
    </xf>
    <xf numFmtId="0" fontId="13" fillId="0" borderId="0" xfId="0" applyFont="1"/>
    <xf numFmtId="0" fontId="4" fillId="0" borderId="7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3" borderId="1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4" fontId="4" fillId="3" borderId="3" xfId="0" applyNumberFormat="1" applyFont="1" applyFill="1" applyBorder="1" applyAlignment="1" applyProtection="1">
      <alignment horizontal="center"/>
      <protection locked="0"/>
    </xf>
    <xf numFmtId="4" fontId="4" fillId="3" borderId="2" xfId="0" applyNumberFormat="1" applyFont="1" applyFill="1" applyBorder="1" applyAlignment="1" applyProtection="1">
      <alignment horizontal="center"/>
      <protection locked="0"/>
    </xf>
    <xf numFmtId="4" fontId="4" fillId="2" borderId="1" xfId="0" applyNumberFormat="1" applyFont="1" applyFill="1" applyBorder="1" applyAlignment="1" applyProtection="1">
      <alignment horizontal="center"/>
      <protection/>
    </xf>
    <xf numFmtId="4" fontId="4" fillId="2" borderId="3" xfId="0" applyNumberFormat="1" applyFont="1" applyFill="1" applyBorder="1" applyAlignment="1" applyProtection="1">
      <alignment horizontal="center"/>
      <protection/>
    </xf>
    <xf numFmtId="4" fontId="4" fillId="2" borderId="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39"/>
  <sheetViews>
    <sheetView tabSelected="1" view="pageLayout" workbookViewId="0" topLeftCell="A1">
      <selection activeCell="E14" sqref="E14:F14"/>
    </sheetView>
  </sheetViews>
  <sheetFormatPr defaultColWidth="9.140625" defaultRowHeight="15"/>
  <cols>
    <col min="1" max="1" width="0.71875" style="0" customWidth="1"/>
    <col min="2" max="2" width="4.00390625" style="0" customWidth="1"/>
    <col min="3" max="3" width="13.57421875" style="0" customWidth="1"/>
    <col min="4" max="4" width="18.7109375" style="0" customWidth="1"/>
    <col min="5" max="5" width="11.8515625" style="0" customWidth="1"/>
    <col min="6" max="6" width="16.00390625" style="0" customWidth="1"/>
    <col min="7" max="7" width="14.7109375" style="0" customWidth="1"/>
    <col min="8" max="8" width="13.28125" style="0" customWidth="1"/>
    <col min="9" max="9" width="11.57421875" style="0" customWidth="1"/>
    <col min="10" max="10" width="10.8515625" style="0" customWidth="1"/>
    <col min="11" max="11" width="10.00390625" style="0" bestFit="1" customWidth="1"/>
    <col min="16" max="16" width="14.7109375" style="0" customWidth="1"/>
    <col min="17" max="17" width="13.28125" style="0" customWidth="1"/>
  </cols>
  <sheetData>
    <row r="1" spans="2:4" ht="21">
      <c r="B1" s="79" t="s">
        <v>51</v>
      </c>
      <c r="C1" s="79"/>
      <c r="D1" s="79"/>
    </row>
    <row r="2" ht="9.75" customHeight="1">
      <c r="B2" s="1"/>
    </row>
    <row r="3" spans="2:4" ht="15.75" customHeight="1">
      <c r="B3" s="78" t="s">
        <v>20</v>
      </c>
      <c r="C3" s="78"/>
      <c r="D3" s="78"/>
    </row>
    <row r="5" spans="2:4" ht="18.75">
      <c r="B5" s="58" t="s">
        <v>2</v>
      </c>
      <c r="C5" s="58"/>
      <c r="D5" s="58"/>
    </row>
    <row r="6" spans="2:16" ht="27" customHeight="1">
      <c r="B6" s="35"/>
      <c r="C6" s="35"/>
      <c r="D6" s="35"/>
      <c r="E6" s="19" t="s">
        <v>19</v>
      </c>
      <c r="F6" s="10" t="s">
        <v>21</v>
      </c>
      <c r="G6" s="5" t="s">
        <v>22</v>
      </c>
      <c r="H6" s="4"/>
      <c r="I6" s="4"/>
      <c r="J6" s="4"/>
      <c r="K6" s="4"/>
      <c r="L6" s="4"/>
      <c r="M6" s="4"/>
      <c r="N6" s="4"/>
      <c r="O6" s="4"/>
      <c r="P6" s="4"/>
    </row>
    <row r="7" spans="2:16" ht="15">
      <c r="B7" s="51" t="s">
        <v>45</v>
      </c>
      <c r="C7" s="51"/>
      <c r="D7" s="51"/>
      <c r="E7" s="21">
        <v>1</v>
      </c>
      <c r="F7" s="94">
        <v>0</v>
      </c>
      <c r="G7" s="97">
        <f>E7*F7</f>
        <v>0</v>
      </c>
      <c r="H7" s="4"/>
      <c r="I7" s="4"/>
      <c r="J7" s="4"/>
      <c r="K7" s="4"/>
      <c r="L7" s="4"/>
      <c r="M7" s="4"/>
      <c r="N7" s="4"/>
      <c r="O7" s="4"/>
      <c r="P7" s="4"/>
    </row>
    <row r="8" spans="2:16" ht="15">
      <c r="B8" s="51" t="s">
        <v>42</v>
      </c>
      <c r="C8" s="51"/>
      <c r="D8" s="51"/>
      <c r="E8" s="21">
        <v>1</v>
      </c>
      <c r="F8" s="94">
        <v>0</v>
      </c>
      <c r="G8" s="97">
        <f>E8*F8</f>
        <v>0</v>
      </c>
      <c r="H8" s="4"/>
      <c r="I8" s="4"/>
      <c r="J8" s="4"/>
      <c r="K8" s="4"/>
      <c r="L8" s="4"/>
      <c r="M8" s="4"/>
      <c r="N8" s="4"/>
      <c r="O8" s="4"/>
      <c r="P8" s="4"/>
    </row>
    <row r="9" spans="2:16" ht="15">
      <c r="B9" s="65" t="s">
        <v>43</v>
      </c>
      <c r="C9" s="65"/>
      <c r="D9" s="65"/>
      <c r="E9" s="22">
        <v>1</v>
      </c>
      <c r="F9" s="94">
        <v>0</v>
      </c>
      <c r="G9" s="97">
        <f>E9*F9</f>
        <v>0</v>
      </c>
      <c r="H9" s="4"/>
      <c r="I9" s="4"/>
      <c r="J9" s="4"/>
      <c r="K9" s="4"/>
      <c r="L9" s="4"/>
      <c r="M9" s="4"/>
      <c r="N9" s="4"/>
      <c r="O9" s="4"/>
      <c r="P9" s="4"/>
    </row>
    <row r="10" spans="2:7" ht="15">
      <c r="B10" s="51" t="s">
        <v>17</v>
      </c>
      <c r="C10" s="51"/>
      <c r="D10" s="51"/>
      <c r="E10" s="51"/>
      <c r="F10" s="95">
        <v>0</v>
      </c>
      <c r="G10" s="96"/>
    </row>
    <row r="11" spans="2:16" ht="15">
      <c r="B11" s="51" t="s">
        <v>18</v>
      </c>
      <c r="C11" s="51"/>
      <c r="D11" s="51"/>
      <c r="E11" s="51"/>
      <c r="F11" s="95">
        <v>0</v>
      </c>
      <c r="G11" s="96"/>
      <c r="H11" s="4"/>
      <c r="I11" s="4"/>
      <c r="J11" s="4"/>
      <c r="K11" s="4"/>
      <c r="L11" s="4"/>
      <c r="M11" s="4"/>
      <c r="N11" s="4"/>
      <c r="O11" s="4"/>
      <c r="P11" s="4"/>
    </row>
    <row r="12" spans="2:16" ht="15">
      <c r="B12" s="59" t="s">
        <v>64</v>
      </c>
      <c r="C12" s="60"/>
      <c r="D12" s="60"/>
      <c r="E12" s="61"/>
      <c r="F12" s="95">
        <v>0</v>
      </c>
      <c r="G12" s="96"/>
      <c r="H12" s="4"/>
      <c r="I12" s="4"/>
      <c r="J12" s="4"/>
      <c r="K12" s="4"/>
      <c r="L12" s="4"/>
      <c r="M12" s="4"/>
      <c r="N12" s="4"/>
      <c r="O12" s="4"/>
      <c r="P12" s="4"/>
    </row>
    <row r="13" spans="2:16" ht="15">
      <c r="B13" s="62" t="s">
        <v>62</v>
      </c>
      <c r="C13" s="62"/>
      <c r="D13" s="62"/>
      <c r="E13" s="62"/>
      <c r="F13" s="98">
        <f>SUM(F7,F8,F9,F10,F11,F12)</f>
        <v>0</v>
      </c>
      <c r="G13" s="99"/>
      <c r="H13" s="4"/>
      <c r="I13" s="4"/>
      <c r="J13" s="4"/>
      <c r="K13" s="4"/>
      <c r="L13" s="4"/>
      <c r="M13" s="4"/>
      <c r="N13" s="4"/>
      <c r="O13" s="4"/>
      <c r="P13" s="4"/>
    </row>
    <row r="14" spans="2:16" ht="15">
      <c r="B14" s="66" t="s">
        <v>44</v>
      </c>
      <c r="C14" s="66"/>
      <c r="D14" s="66"/>
      <c r="E14" s="22">
        <v>100</v>
      </c>
      <c r="F14" s="94">
        <v>0</v>
      </c>
      <c r="G14" s="97">
        <f>E14*F14</f>
        <v>0</v>
      </c>
      <c r="H14" s="4"/>
      <c r="I14" s="4"/>
      <c r="J14" s="4"/>
      <c r="K14" s="4"/>
      <c r="L14" s="4"/>
      <c r="M14" s="4"/>
      <c r="N14" s="4"/>
      <c r="O14" s="4"/>
      <c r="P14" s="4"/>
    </row>
    <row r="15" spans="2:16" ht="15" customHeight="1">
      <c r="B15" s="62" t="s">
        <v>63</v>
      </c>
      <c r="C15" s="67"/>
      <c r="D15" s="67"/>
      <c r="E15" s="68"/>
      <c r="F15" s="98">
        <f>SUM(F7,F8,F9,F10,F11,F12,G14)</f>
        <v>0</v>
      </c>
      <c r="G15" s="99"/>
      <c r="H15" s="4"/>
      <c r="I15" s="4"/>
      <c r="J15" s="4"/>
      <c r="K15" s="4"/>
      <c r="L15" s="4"/>
      <c r="M15" s="4"/>
      <c r="N15" s="4"/>
      <c r="O15" s="4"/>
      <c r="P15" s="4"/>
    </row>
    <row r="16" spans="2:4" ht="18.75">
      <c r="B16" s="58" t="s">
        <v>1</v>
      </c>
      <c r="C16" s="58"/>
      <c r="D16" s="58"/>
    </row>
    <row r="17" spans="2:16" ht="27" customHeight="1">
      <c r="B17" s="35"/>
      <c r="C17" s="35"/>
      <c r="D17" s="35"/>
      <c r="E17" s="19" t="s">
        <v>19</v>
      </c>
      <c r="F17" s="10" t="s">
        <v>21</v>
      </c>
      <c r="G17" s="5" t="s">
        <v>22</v>
      </c>
      <c r="H17" s="4"/>
      <c r="I17" s="4"/>
      <c r="J17" s="4"/>
      <c r="K17" s="4"/>
      <c r="L17" s="4"/>
      <c r="M17" s="4"/>
      <c r="N17" s="4"/>
      <c r="O17" s="4"/>
      <c r="P17" s="4"/>
    </row>
    <row r="18" spans="2:16" ht="15">
      <c r="B18" s="51" t="s">
        <v>45</v>
      </c>
      <c r="C18" s="51"/>
      <c r="D18" s="51"/>
      <c r="E18" s="21">
        <v>1</v>
      </c>
      <c r="F18" s="94">
        <v>0</v>
      </c>
      <c r="G18" s="97">
        <f>E18*F18</f>
        <v>0</v>
      </c>
      <c r="H18" s="4"/>
      <c r="I18" s="4"/>
      <c r="J18" s="4"/>
      <c r="K18" s="4"/>
      <c r="L18" s="4"/>
      <c r="M18" s="4"/>
      <c r="N18" s="4"/>
      <c r="O18" s="4"/>
      <c r="P18" s="4"/>
    </row>
    <row r="19" spans="2:16" ht="15">
      <c r="B19" s="51" t="s">
        <v>42</v>
      </c>
      <c r="C19" s="51"/>
      <c r="D19" s="51"/>
      <c r="E19" s="21">
        <v>1</v>
      </c>
      <c r="F19" s="94">
        <v>0</v>
      </c>
      <c r="G19" s="97">
        <f>E19*F19</f>
        <v>0</v>
      </c>
      <c r="H19" s="4"/>
      <c r="I19" s="4"/>
      <c r="J19" s="4"/>
      <c r="K19" s="4"/>
      <c r="L19" s="4"/>
      <c r="M19" s="4"/>
      <c r="N19" s="4"/>
      <c r="O19" s="4"/>
      <c r="P19" s="4"/>
    </row>
    <row r="20" spans="2:16" ht="15">
      <c r="B20" s="65" t="s">
        <v>43</v>
      </c>
      <c r="C20" s="65"/>
      <c r="D20" s="65"/>
      <c r="E20" s="22">
        <v>1</v>
      </c>
      <c r="F20" s="94">
        <v>0</v>
      </c>
      <c r="G20" s="97">
        <f>E20*F20</f>
        <v>0</v>
      </c>
      <c r="H20" s="4"/>
      <c r="I20" s="4"/>
      <c r="J20" s="4"/>
      <c r="K20" s="4"/>
      <c r="L20" s="4"/>
      <c r="M20" s="4"/>
      <c r="N20" s="4"/>
      <c r="O20" s="4"/>
      <c r="P20" s="4"/>
    </row>
    <row r="21" spans="2:7" ht="15">
      <c r="B21" s="51" t="s">
        <v>17</v>
      </c>
      <c r="C21" s="51"/>
      <c r="D21" s="51"/>
      <c r="E21" s="51"/>
      <c r="F21" s="95">
        <v>0</v>
      </c>
      <c r="G21" s="96"/>
    </row>
    <row r="22" spans="2:16" ht="15">
      <c r="B22" s="51" t="s">
        <v>18</v>
      </c>
      <c r="C22" s="51"/>
      <c r="D22" s="51"/>
      <c r="E22" s="51"/>
      <c r="F22" s="95">
        <v>0</v>
      </c>
      <c r="G22" s="96"/>
      <c r="H22" s="4"/>
      <c r="I22" s="4"/>
      <c r="J22" s="4"/>
      <c r="K22" s="4"/>
      <c r="L22" s="4"/>
      <c r="M22" s="4"/>
      <c r="N22" s="4"/>
      <c r="O22" s="4"/>
      <c r="P22" s="4"/>
    </row>
    <row r="23" spans="2:7" ht="15">
      <c r="B23" s="59" t="s">
        <v>64</v>
      </c>
      <c r="C23" s="60"/>
      <c r="D23" s="60"/>
      <c r="E23" s="61"/>
      <c r="F23" s="95">
        <v>0</v>
      </c>
      <c r="G23" s="96"/>
    </row>
    <row r="24" spans="2:7" ht="15" customHeight="1">
      <c r="B24" s="69" t="s">
        <v>62</v>
      </c>
      <c r="C24" s="67"/>
      <c r="D24" s="67"/>
      <c r="E24" s="68"/>
      <c r="F24" s="98">
        <f>SUM(F18,F19,F20,F21,F22,F23)</f>
        <v>0</v>
      </c>
      <c r="G24" s="99"/>
    </row>
    <row r="25" spans="2:7" ht="15" customHeight="1">
      <c r="B25" s="66" t="s">
        <v>44</v>
      </c>
      <c r="C25" s="66"/>
      <c r="D25" s="66"/>
      <c r="E25" s="22">
        <v>50</v>
      </c>
      <c r="F25" s="94">
        <v>0</v>
      </c>
      <c r="G25" s="97">
        <f>E25*F25</f>
        <v>0</v>
      </c>
    </row>
    <row r="26" spans="2:7" ht="15" customHeight="1">
      <c r="B26" s="62" t="s">
        <v>63</v>
      </c>
      <c r="C26" s="67"/>
      <c r="D26" s="67"/>
      <c r="E26" s="68"/>
      <c r="F26" s="98">
        <f>SUM(F18,F19,F20,F21,F22,F23,G25)</f>
        <v>0</v>
      </c>
      <c r="G26" s="99"/>
    </row>
    <row r="27" ht="12.75" customHeight="1">
      <c r="B27" s="2"/>
    </row>
    <row r="28" spans="2:4" ht="18.75">
      <c r="B28" s="58" t="s">
        <v>0</v>
      </c>
      <c r="C28" s="58"/>
      <c r="D28" s="58"/>
    </row>
    <row r="29" spans="2:16" ht="27" customHeight="1">
      <c r="B29" s="35"/>
      <c r="C29" s="35"/>
      <c r="D29" s="35"/>
      <c r="E29" s="19" t="s">
        <v>19</v>
      </c>
      <c r="F29" s="10" t="s">
        <v>21</v>
      </c>
      <c r="G29" s="5" t="s">
        <v>22</v>
      </c>
      <c r="H29" s="4"/>
      <c r="I29" s="4"/>
      <c r="J29" s="4"/>
      <c r="K29" s="4"/>
      <c r="L29" s="4"/>
      <c r="M29" s="4"/>
      <c r="N29" s="4"/>
      <c r="O29" s="4"/>
      <c r="P29" s="4"/>
    </row>
    <row r="30" spans="2:16" ht="15">
      <c r="B30" s="51" t="s">
        <v>45</v>
      </c>
      <c r="C30" s="51"/>
      <c r="D30" s="51"/>
      <c r="E30" s="21">
        <v>1</v>
      </c>
      <c r="F30" s="94">
        <v>0</v>
      </c>
      <c r="G30" s="97">
        <f>E30*F30</f>
        <v>0</v>
      </c>
      <c r="H30" s="4"/>
      <c r="I30" s="4"/>
      <c r="J30" s="4"/>
      <c r="K30" s="4"/>
      <c r="L30" s="4"/>
      <c r="M30" s="4"/>
      <c r="N30" s="4"/>
      <c r="O30" s="4"/>
      <c r="P30" s="4"/>
    </row>
    <row r="31" spans="2:16" ht="15">
      <c r="B31" s="51" t="s">
        <v>42</v>
      </c>
      <c r="C31" s="51"/>
      <c r="D31" s="51"/>
      <c r="E31" s="21">
        <v>1</v>
      </c>
      <c r="F31" s="94">
        <v>0</v>
      </c>
      <c r="G31" s="97">
        <f>E31*F31</f>
        <v>0</v>
      </c>
      <c r="H31" s="4"/>
      <c r="I31" s="4"/>
      <c r="J31" s="4"/>
      <c r="K31" s="4"/>
      <c r="L31" s="4"/>
      <c r="M31" s="4"/>
      <c r="N31" s="4"/>
      <c r="O31" s="4"/>
      <c r="P31" s="4"/>
    </row>
    <row r="32" spans="2:16" ht="15">
      <c r="B32" s="65" t="s">
        <v>43</v>
      </c>
      <c r="C32" s="65"/>
      <c r="D32" s="65"/>
      <c r="E32" s="22">
        <v>1</v>
      </c>
      <c r="F32" s="94">
        <v>0</v>
      </c>
      <c r="G32" s="97">
        <f>E32*F32</f>
        <v>0</v>
      </c>
      <c r="H32" s="4"/>
      <c r="I32" s="4"/>
      <c r="J32" s="4"/>
      <c r="K32" s="4"/>
      <c r="L32" s="4"/>
      <c r="M32" s="4"/>
      <c r="N32" s="4"/>
      <c r="O32" s="4"/>
      <c r="P32" s="4"/>
    </row>
    <row r="33" spans="2:7" ht="15">
      <c r="B33" s="51" t="s">
        <v>17</v>
      </c>
      <c r="C33" s="51"/>
      <c r="D33" s="51"/>
      <c r="E33" s="51"/>
      <c r="F33" s="95">
        <v>0</v>
      </c>
      <c r="G33" s="96"/>
    </row>
    <row r="34" spans="2:16" ht="15">
      <c r="B34" s="51" t="s">
        <v>18</v>
      </c>
      <c r="C34" s="51"/>
      <c r="D34" s="51"/>
      <c r="E34" s="51"/>
      <c r="F34" s="95">
        <v>0</v>
      </c>
      <c r="G34" s="96"/>
      <c r="H34" s="4"/>
      <c r="I34" s="4"/>
      <c r="J34" s="4"/>
      <c r="K34" s="4"/>
      <c r="L34" s="4"/>
      <c r="M34" s="4"/>
      <c r="N34" s="4"/>
      <c r="O34" s="4"/>
      <c r="P34" s="4"/>
    </row>
    <row r="35" spans="2:7" ht="15">
      <c r="B35" s="59" t="s">
        <v>65</v>
      </c>
      <c r="C35" s="60"/>
      <c r="D35" s="60"/>
      <c r="E35" s="61"/>
      <c r="F35" s="95">
        <v>0</v>
      </c>
      <c r="G35" s="96"/>
    </row>
    <row r="36" spans="2:7" ht="15" customHeight="1">
      <c r="B36" s="69" t="s">
        <v>62</v>
      </c>
      <c r="C36" s="67"/>
      <c r="D36" s="67"/>
      <c r="E36" s="68"/>
      <c r="F36" s="98">
        <f>SUM(F30,F31,F32,F33,F34,F35)</f>
        <v>0</v>
      </c>
      <c r="G36" s="99"/>
    </row>
    <row r="37" ht="15">
      <c r="C37" s="3"/>
    </row>
    <row r="38" spans="2:16" ht="15">
      <c r="B38" s="66" t="s">
        <v>66</v>
      </c>
      <c r="C38" s="66"/>
      <c r="D38" s="66"/>
      <c r="E38" s="22">
        <v>100</v>
      </c>
      <c r="F38" s="94">
        <v>0</v>
      </c>
      <c r="G38" s="97">
        <f>E38*F38</f>
        <v>0</v>
      </c>
      <c r="H38" s="4"/>
      <c r="I38" s="4"/>
      <c r="J38" s="4"/>
      <c r="K38" s="4"/>
      <c r="L38" s="4"/>
      <c r="M38" s="4"/>
      <c r="N38" s="4"/>
      <c r="O38" s="4"/>
      <c r="P38" s="4"/>
    </row>
    <row r="39" spans="2:7" ht="28.5" customHeight="1">
      <c r="B39" s="66" t="s">
        <v>67</v>
      </c>
      <c r="C39" s="66"/>
      <c r="D39" s="66"/>
      <c r="E39" s="22">
        <v>1</v>
      </c>
      <c r="F39" s="94">
        <v>0</v>
      </c>
      <c r="G39" s="97">
        <f>E39*F39</f>
        <v>0</v>
      </c>
    </row>
    <row r="40" spans="2:7" ht="15">
      <c r="B40" s="8"/>
      <c r="C40" s="8"/>
      <c r="D40" s="8"/>
      <c r="E40" s="8"/>
      <c r="F40" s="8"/>
      <c r="G40" s="8"/>
    </row>
    <row r="41" spans="2:10" ht="33.75" customHeight="1">
      <c r="B41" s="70" t="s">
        <v>60</v>
      </c>
      <c r="C41" s="71"/>
      <c r="D41" s="72"/>
      <c r="E41" s="23"/>
      <c r="F41" s="10" t="s">
        <v>25</v>
      </c>
      <c r="G41" s="10" t="s">
        <v>26</v>
      </c>
      <c r="H41" s="10" t="s">
        <v>23</v>
      </c>
      <c r="I41" s="6"/>
      <c r="J41" s="3"/>
    </row>
    <row r="42" spans="2:10" ht="15">
      <c r="B42" s="86"/>
      <c r="C42" s="87"/>
      <c r="D42" s="88"/>
      <c r="E42" s="23" t="s">
        <v>46</v>
      </c>
      <c r="F42" s="94">
        <v>0</v>
      </c>
      <c r="G42" s="10">
        <v>8</v>
      </c>
      <c r="H42" s="97">
        <f>F42*G42</f>
        <v>0</v>
      </c>
      <c r="I42" s="6"/>
      <c r="J42" s="3"/>
    </row>
    <row r="43" spans="2:10" ht="15">
      <c r="B43" s="73"/>
      <c r="C43" s="74"/>
      <c r="D43" s="75"/>
      <c r="E43" s="23" t="s">
        <v>24</v>
      </c>
      <c r="F43" s="94">
        <v>0</v>
      </c>
      <c r="G43" s="10">
        <v>3</v>
      </c>
      <c r="H43" s="97">
        <f>F43*G43</f>
        <v>0</v>
      </c>
      <c r="I43" s="6"/>
      <c r="J43" s="3"/>
    </row>
    <row r="44" spans="2:10" ht="14.25" customHeight="1">
      <c r="B44" s="89" t="s">
        <v>23</v>
      </c>
      <c r="C44" s="90"/>
      <c r="D44" s="90"/>
      <c r="E44" s="90"/>
      <c r="F44" s="90"/>
      <c r="G44" s="91"/>
      <c r="H44" s="97">
        <f>SUM(H42:H43)</f>
        <v>0</v>
      </c>
      <c r="I44" s="6"/>
      <c r="J44" s="3"/>
    </row>
    <row r="45" spans="2:10" ht="15" customHeight="1">
      <c r="B45" s="3"/>
      <c r="C45" s="24"/>
      <c r="D45" s="24"/>
      <c r="E45" s="24"/>
      <c r="F45" s="24"/>
      <c r="G45" s="24"/>
      <c r="H45" s="6"/>
      <c r="I45" s="6"/>
      <c r="J45" s="3"/>
    </row>
    <row r="46" spans="2:10" ht="25.5">
      <c r="B46" s="80" t="s">
        <v>71</v>
      </c>
      <c r="C46" s="81"/>
      <c r="D46" s="82"/>
      <c r="E46" s="14" t="s">
        <v>27</v>
      </c>
      <c r="F46" s="94">
        <v>0</v>
      </c>
      <c r="G46" s="3"/>
      <c r="H46" s="3"/>
      <c r="I46" s="3"/>
      <c r="J46" s="3"/>
    </row>
    <row r="47" spans="2:11" ht="29.25" customHeight="1">
      <c r="B47" s="83"/>
      <c r="C47" s="84"/>
      <c r="D47" s="85"/>
      <c r="E47" s="14" t="s">
        <v>28</v>
      </c>
      <c r="F47" s="94">
        <v>0</v>
      </c>
      <c r="G47" s="3"/>
      <c r="H47" s="3"/>
      <c r="I47" s="3"/>
      <c r="J47" s="3"/>
      <c r="K47" s="9"/>
    </row>
    <row r="48" spans="2:10" ht="29.25" customHeight="1">
      <c r="B48" s="15"/>
      <c r="C48" s="15"/>
      <c r="D48" s="15"/>
      <c r="E48" s="14" t="s">
        <v>29</v>
      </c>
      <c r="F48" s="94">
        <v>0</v>
      </c>
      <c r="G48" s="3"/>
      <c r="H48" s="3"/>
      <c r="I48" s="3"/>
      <c r="J48" s="3"/>
    </row>
    <row r="49" spans="2:10" ht="29.25" customHeight="1">
      <c r="B49" s="15"/>
      <c r="C49" s="15"/>
      <c r="D49" s="15"/>
      <c r="E49" s="14" t="s">
        <v>30</v>
      </c>
      <c r="F49" s="94">
        <v>0</v>
      </c>
      <c r="G49" s="3"/>
      <c r="H49" s="3"/>
      <c r="I49" s="3"/>
      <c r="J49" s="3"/>
    </row>
    <row r="50" spans="2:10" ht="29.25" customHeight="1">
      <c r="B50" s="15"/>
      <c r="C50" s="15"/>
      <c r="D50" s="15"/>
      <c r="E50" s="14" t="s">
        <v>31</v>
      </c>
      <c r="F50" s="94">
        <v>0</v>
      </c>
      <c r="G50" s="3"/>
      <c r="H50" s="3"/>
      <c r="I50" s="3"/>
      <c r="J50" s="3"/>
    </row>
    <row r="51" spans="2:10" ht="29.25" customHeight="1">
      <c r="B51" s="15"/>
      <c r="C51" s="15"/>
      <c r="D51" s="15"/>
      <c r="E51" s="14" t="s">
        <v>32</v>
      </c>
      <c r="F51" s="94">
        <v>0</v>
      </c>
      <c r="G51" s="3"/>
      <c r="H51" s="3"/>
      <c r="I51" s="3"/>
      <c r="J51" s="3"/>
    </row>
    <row r="52" spans="2:10" ht="29.25" customHeight="1">
      <c r="B52" s="15"/>
      <c r="C52" s="15"/>
      <c r="D52" s="15"/>
      <c r="E52" s="14" t="s">
        <v>33</v>
      </c>
      <c r="F52" s="94">
        <v>0</v>
      </c>
      <c r="G52" s="3"/>
      <c r="H52" s="3"/>
      <c r="I52" s="3"/>
      <c r="J52" s="3"/>
    </row>
    <row r="53" spans="2:10" ht="29.25" customHeight="1">
      <c r="B53" s="15"/>
      <c r="C53" s="15"/>
      <c r="D53" s="15"/>
      <c r="E53" s="14" t="s">
        <v>34</v>
      </c>
      <c r="F53" s="94">
        <v>0</v>
      </c>
      <c r="G53" s="3"/>
      <c r="H53" s="3"/>
      <c r="I53" s="3"/>
      <c r="J53" s="3"/>
    </row>
    <row r="54" spans="2:10" ht="29.25" customHeight="1">
      <c r="B54" s="15"/>
      <c r="C54" s="15"/>
      <c r="D54" s="15"/>
      <c r="E54" s="14" t="s">
        <v>35</v>
      </c>
      <c r="F54" s="94">
        <v>0</v>
      </c>
      <c r="G54" s="3"/>
      <c r="H54" s="3"/>
      <c r="I54" s="3"/>
      <c r="J54" s="3"/>
    </row>
    <row r="55" spans="2:10" ht="29.25" customHeight="1">
      <c r="B55" s="15"/>
      <c r="C55" s="15"/>
      <c r="D55" s="15"/>
      <c r="E55" s="16" t="s">
        <v>36</v>
      </c>
      <c r="F55" s="94">
        <v>0</v>
      </c>
      <c r="G55" s="3"/>
      <c r="H55" s="3"/>
      <c r="I55" s="3"/>
      <c r="J55" s="3"/>
    </row>
    <row r="56" spans="2:10" ht="15">
      <c r="B56" s="62" t="s">
        <v>23</v>
      </c>
      <c r="C56" s="62"/>
      <c r="D56" s="62"/>
      <c r="E56" s="62"/>
      <c r="F56" s="97">
        <f>SUM(F46:F55)</f>
        <v>0</v>
      </c>
      <c r="G56" s="3"/>
      <c r="H56" s="3"/>
      <c r="I56" s="3"/>
      <c r="J56" s="3"/>
    </row>
    <row r="57" spans="2:10" ht="15">
      <c r="B57" s="17" t="s">
        <v>37</v>
      </c>
      <c r="C57" s="3"/>
      <c r="D57" s="3"/>
      <c r="E57" s="3"/>
      <c r="F57" s="6"/>
      <c r="G57" s="3"/>
      <c r="H57" s="3"/>
      <c r="I57" s="3"/>
      <c r="J57" s="3"/>
    </row>
    <row r="58" spans="2:10" ht="15">
      <c r="B58" s="3"/>
      <c r="C58" s="3"/>
      <c r="D58" s="3"/>
      <c r="E58" s="3"/>
      <c r="F58" s="3"/>
      <c r="G58" s="3"/>
      <c r="H58" s="3"/>
      <c r="I58" s="3"/>
      <c r="J58" s="3"/>
    </row>
    <row r="59" spans="2:10" ht="53.25" customHeight="1">
      <c r="B59" s="70" t="s">
        <v>72</v>
      </c>
      <c r="C59" s="71"/>
      <c r="D59" s="72"/>
      <c r="E59" s="13"/>
      <c r="F59" s="10" t="s">
        <v>39</v>
      </c>
      <c r="G59" s="10" t="s">
        <v>3</v>
      </c>
      <c r="H59" s="10" t="s">
        <v>41</v>
      </c>
      <c r="I59" s="10" t="s">
        <v>22</v>
      </c>
      <c r="J59" s="3"/>
    </row>
    <row r="60" spans="2:10" ht="28.5" customHeight="1">
      <c r="B60" s="73"/>
      <c r="C60" s="74"/>
      <c r="D60" s="75"/>
      <c r="E60" s="14" t="s">
        <v>38</v>
      </c>
      <c r="F60" s="94">
        <v>0</v>
      </c>
      <c r="G60" s="19" t="s">
        <v>4</v>
      </c>
      <c r="H60" s="92"/>
      <c r="I60" s="97">
        <f>F60*H60</f>
        <v>0</v>
      </c>
      <c r="J60" s="3"/>
    </row>
    <row r="61" spans="2:10" ht="28.5" customHeight="1">
      <c r="B61" s="25"/>
      <c r="C61" s="25"/>
      <c r="D61" s="25"/>
      <c r="E61" s="18" t="s">
        <v>30</v>
      </c>
      <c r="F61" s="94">
        <v>0</v>
      </c>
      <c r="G61" s="19" t="s">
        <v>4</v>
      </c>
      <c r="H61" s="92"/>
      <c r="I61" s="97">
        <f aca="true" t="shared" si="0" ref="I61:I67">F61*H61</f>
        <v>0</v>
      </c>
      <c r="J61" s="3"/>
    </row>
    <row r="62" spans="2:10" ht="28.5" customHeight="1">
      <c r="B62" s="25"/>
      <c r="C62" s="25"/>
      <c r="D62" s="25"/>
      <c r="E62" s="14" t="s">
        <v>31</v>
      </c>
      <c r="F62" s="94">
        <v>0</v>
      </c>
      <c r="G62" s="19" t="s">
        <v>4</v>
      </c>
      <c r="H62" s="92"/>
      <c r="I62" s="97">
        <f t="shared" si="0"/>
        <v>0</v>
      </c>
      <c r="J62" s="3"/>
    </row>
    <row r="63" spans="2:10" ht="28.5" customHeight="1">
      <c r="B63" s="25"/>
      <c r="C63" s="25"/>
      <c r="D63" s="25"/>
      <c r="E63" s="14" t="s">
        <v>32</v>
      </c>
      <c r="F63" s="94">
        <v>0</v>
      </c>
      <c r="G63" s="19" t="s">
        <v>4</v>
      </c>
      <c r="H63" s="92"/>
      <c r="I63" s="97">
        <f t="shared" si="0"/>
        <v>0</v>
      </c>
      <c r="J63" s="3"/>
    </row>
    <row r="64" spans="2:10" ht="28.5" customHeight="1">
      <c r="B64" s="25"/>
      <c r="C64" s="25"/>
      <c r="D64" s="25"/>
      <c r="E64" s="14" t="s">
        <v>33</v>
      </c>
      <c r="F64" s="94">
        <v>0</v>
      </c>
      <c r="G64" s="19" t="s">
        <v>4</v>
      </c>
      <c r="H64" s="92"/>
      <c r="I64" s="97">
        <f t="shared" si="0"/>
        <v>0</v>
      </c>
      <c r="J64" s="3"/>
    </row>
    <row r="65" spans="2:10" ht="28.5" customHeight="1">
      <c r="B65" s="25"/>
      <c r="C65" s="25"/>
      <c r="D65" s="25"/>
      <c r="E65" s="14" t="s">
        <v>34</v>
      </c>
      <c r="F65" s="94">
        <v>0</v>
      </c>
      <c r="G65" s="19" t="s">
        <v>4</v>
      </c>
      <c r="H65" s="92"/>
      <c r="I65" s="97">
        <f t="shared" si="0"/>
        <v>0</v>
      </c>
      <c r="J65" s="3"/>
    </row>
    <row r="66" spans="2:10" ht="28.5" customHeight="1">
      <c r="B66" s="25"/>
      <c r="C66" s="25"/>
      <c r="D66" s="25"/>
      <c r="E66" s="14" t="s">
        <v>35</v>
      </c>
      <c r="F66" s="94">
        <v>0</v>
      </c>
      <c r="G66" s="19" t="s">
        <v>4</v>
      </c>
      <c r="H66" s="92"/>
      <c r="I66" s="97">
        <f t="shared" si="0"/>
        <v>0</v>
      </c>
      <c r="J66" s="3"/>
    </row>
    <row r="67" spans="2:10" ht="28.5" customHeight="1">
      <c r="B67" s="25"/>
      <c r="C67" s="25"/>
      <c r="D67" s="25"/>
      <c r="E67" s="16" t="s">
        <v>36</v>
      </c>
      <c r="F67" s="94">
        <v>0</v>
      </c>
      <c r="G67" s="26" t="s">
        <v>4</v>
      </c>
      <c r="H67" s="93"/>
      <c r="I67" s="97">
        <f t="shared" si="0"/>
        <v>0</v>
      </c>
      <c r="J67" s="3"/>
    </row>
    <row r="68" spans="2:10" ht="15">
      <c r="B68" s="35" t="s">
        <v>23</v>
      </c>
      <c r="C68" s="35"/>
      <c r="D68" s="35"/>
      <c r="E68" s="35"/>
      <c r="F68" s="35"/>
      <c r="G68" s="35"/>
      <c r="H68" s="35"/>
      <c r="I68" s="97">
        <f>SUM(I60:I67)</f>
        <v>0</v>
      </c>
      <c r="J68" s="3"/>
    </row>
    <row r="69" spans="2:10" ht="15">
      <c r="B69" s="3"/>
      <c r="C69" s="3"/>
      <c r="D69" s="3"/>
      <c r="E69" s="3"/>
      <c r="F69" s="3"/>
      <c r="G69" s="3"/>
      <c r="H69" s="3"/>
      <c r="I69" s="3"/>
      <c r="J69" s="3"/>
    </row>
    <row r="70" spans="2:10" ht="15">
      <c r="B70" s="3"/>
      <c r="C70" s="3"/>
      <c r="D70" s="3"/>
      <c r="E70" s="3"/>
      <c r="F70" s="3"/>
      <c r="G70" s="3"/>
      <c r="H70" s="3"/>
      <c r="I70" s="3"/>
      <c r="J70" s="3"/>
    </row>
    <row r="71" spans="2:10" ht="15">
      <c r="B71" s="3"/>
      <c r="C71" s="3"/>
      <c r="D71" s="3"/>
      <c r="E71" s="3"/>
      <c r="F71" s="3"/>
      <c r="G71" s="3"/>
      <c r="H71" s="3"/>
      <c r="I71" s="3"/>
      <c r="J71" s="3"/>
    </row>
    <row r="72" spans="2:10" ht="46.5" customHeight="1">
      <c r="B72" s="3"/>
      <c r="C72" s="3"/>
      <c r="D72" s="3"/>
      <c r="E72" s="10" t="s">
        <v>39</v>
      </c>
      <c r="F72" s="10" t="s">
        <v>3</v>
      </c>
      <c r="G72" s="35" t="s">
        <v>6</v>
      </c>
      <c r="H72" s="35"/>
      <c r="I72" s="35" t="s">
        <v>23</v>
      </c>
      <c r="J72" s="35"/>
    </row>
    <row r="73" spans="2:10" ht="27.75" customHeight="1">
      <c r="B73" s="37" t="s">
        <v>61</v>
      </c>
      <c r="C73" s="38"/>
      <c r="D73" s="39"/>
      <c r="E73" s="94">
        <v>0</v>
      </c>
      <c r="F73" s="21" t="s">
        <v>5</v>
      </c>
      <c r="G73" s="36">
        <f>30*10</f>
        <v>300</v>
      </c>
      <c r="H73" s="36"/>
      <c r="I73" s="98">
        <f>E73*G73</f>
        <v>0</v>
      </c>
      <c r="J73" s="99"/>
    </row>
    <row r="74" spans="2:10" ht="15">
      <c r="B74" s="3"/>
      <c r="C74" s="3"/>
      <c r="D74" s="3"/>
      <c r="E74" s="3"/>
      <c r="F74" s="3"/>
      <c r="G74" s="3"/>
      <c r="H74" s="3"/>
      <c r="I74" s="3"/>
      <c r="J74" s="3"/>
    </row>
    <row r="75" spans="2:10" ht="46.5" customHeight="1">
      <c r="B75" s="3"/>
      <c r="C75" s="3"/>
      <c r="D75" s="3"/>
      <c r="E75" s="10" t="s">
        <v>39</v>
      </c>
      <c r="F75" s="10" t="s">
        <v>3</v>
      </c>
      <c r="G75" s="35" t="s">
        <v>6</v>
      </c>
      <c r="H75" s="35"/>
      <c r="I75" s="76" t="s">
        <v>23</v>
      </c>
      <c r="J75" s="77"/>
    </row>
    <row r="76" spans="2:10" ht="27.75" customHeight="1">
      <c r="B76" s="37" t="s">
        <v>59</v>
      </c>
      <c r="C76" s="38"/>
      <c r="D76" s="39"/>
      <c r="E76" s="94">
        <v>0</v>
      </c>
      <c r="F76" s="21" t="s">
        <v>5</v>
      </c>
      <c r="G76" s="36">
        <f>15*10</f>
        <v>150</v>
      </c>
      <c r="H76" s="36"/>
      <c r="I76" s="98">
        <f>E76*G76</f>
        <v>0</v>
      </c>
      <c r="J76" s="99"/>
    </row>
    <row r="77" spans="2:10" ht="15">
      <c r="B77" s="3"/>
      <c r="C77" s="3"/>
      <c r="D77" s="3"/>
      <c r="E77" s="3"/>
      <c r="F77" s="3"/>
      <c r="G77" s="3"/>
      <c r="H77" s="3"/>
      <c r="I77" s="3"/>
      <c r="J77" s="3"/>
    </row>
    <row r="78" spans="2:10" ht="46.5" customHeight="1">
      <c r="B78" s="3"/>
      <c r="C78" s="3"/>
      <c r="D78" s="3"/>
      <c r="E78" s="10" t="s">
        <v>39</v>
      </c>
      <c r="F78" s="10" t="s">
        <v>3</v>
      </c>
      <c r="G78" s="35" t="s">
        <v>6</v>
      </c>
      <c r="H78" s="35"/>
      <c r="I78" s="35" t="s">
        <v>23</v>
      </c>
      <c r="J78" s="35"/>
    </row>
    <row r="79" spans="2:10" ht="27.75" customHeight="1">
      <c r="B79" s="37" t="s">
        <v>74</v>
      </c>
      <c r="C79" s="38"/>
      <c r="D79" s="39"/>
      <c r="E79" s="94">
        <v>0</v>
      </c>
      <c r="F79" s="21" t="s">
        <v>5</v>
      </c>
      <c r="G79" s="36">
        <f>30*10</f>
        <v>300</v>
      </c>
      <c r="H79" s="36"/>
      <c r="I79" s="98">
        <f>E79*G79</f>
        <v>0</v>
      </c>
      <c r="J79" s="99"/>
    </row>
    <row r="80" spans="2:10" ht="15">
      <c r="B80" s="3"/>
      <c r="C80" s="3"/>
      <c r="D80" s="3"/>
      <c r="E80" s="3"/>
      <c r="F80" s="3"/>
      <c r="G80" s="3"/>
      <c r="H80" s="3"/>
      <c r="I80" s="3"/>
      <c r="J80" s="3"/>
    </row>
    <row r="81" spans="2:10" ht="33.75" customHeight="1">
      <c r="B81" s="3"/>
      <c r="C81" s="3"/>
      <c r="D81" s="3"/>
      <c r="E81" s="10" t="s">
        <v>39</v>
      </c>
      <c r="F81" s="10" t="s">
        <v>3</v>
      </c>
      <c r="G81" s="35" t="s">
        <v>6</v>
      </c>
      <c r="H81" s="35"/>
      <c r="I81" s="76" t="s">
        <v>23</v>
      </c>
      <c r="J81" s="77"/>
    </row>
    <row r="82" spans="2:10" ht="15">
      <c r="B82" s="52" t="s">
        <v>73</v>
      </c>
      <c r="C82" s="53"/>
      <c r="D82" s="11" t="s">
        <v>49</v>
      </c>
      <c r="E82" s="94">
        <v>0</v>
      </c>
      <c r="F82" s="21" t="s">
        <v>15</v>
      </c>
      <c r="G82" s="63">
        <v>1</v>
      </c>
      <c r="H82" s="64"/>
      <c r="I82" s="98">
        <f>E82*G82</f>
        <v>0</v>
      </c>
      <c r="J82" s="99"/>
    </row>
    <row r="83" spans="2:10" ht="15">
      <c r="B83" s="54"/>
      <c r="C83" s="55"/>
      <c r="D83" s="11" t="s">
        <v>50</v>
      </c>
      <c r="E83" s="94">
        <v>0</v>
      </c>
      <c r="F83" s="21" t="s">
        <v>15</v>
      </c>
      <c r="G83" s="63">
        <v>1</v>
      </c>
      <c r="H83" s="64"/>
      <c r="I83" s="98">
        <f>E83*G83</f>
        <v>0</v>
      </c>
      <c r="J83" s="99"/>
    </row>
    <row r="84" spans="2:10" ht="24.75" customHeight="1">
      <c r="B84" s="56"/>
      <c r="C84" s="57"/>
      <c r="D84" s="11" t="s">
        <v>47</v>
      </c>
      <c r="E84" s="94">
        <v>0</v>
      </c>
      <c r="F84" s="21" t="s">
        <v>48</v>
      </c>
      <c r="G84" s="63">
        <v>377</v>
      </c>
      <c r="H84" s="64"/>
      <c r="I84" s="98">
        <f>E84*G84</f>
        <v>0</v>
      </c>
      <c r="J84" s="99"/>
    </row>
    <row r="85" spans="2:10" ht="15">
      <c r="B85" s="3"/>
      <c r="C85" s="3"/>
      <c r="D85" s="3"/>
      <c r="E85" s="3"/>
      <c r="F85" s="3"/>
      <c r="G85" s="3"/>
      <c r="H85" s="3"/>
      <c r="I85" s="3"/>
      <c r="J85" s="3"/>
    </row>
    <row r="86" spans="2:10" ht="15">
      <c r="B86" s="3"/>
      <c r="C86" s="3"/>
      <c r="D86" s="3"/>
      <c r="E86" s="3"/>
      <c r="F86" s="3"/>
      <c r="G86" s="3"/>
      <c r="H86" s="3"/>
      <c r="I86" s="3"/>
      <c r="J86" s="3"/>
    </row>
    <row r="87" spans="2:10" ht="15">
      <c r="B87" s="3"/>
      <c r="C87" s="27"/>
      <c r="D87" s="27"/>
      <c r="E87" s="28"/>
      <c r="F87" s="3"/>
      <c r="G87" s="28"/>
      <c r="H87" s="28"/>
      <c r="I87" s="29"/>
      <c r="J87" s="29"/>
    </row>
    <row r="88" spans="2:10" ht="41.25" customHeight="1">
      <c r="B88" s="37" t="s">
        <v>68</v>
      </c>
      <c r="C88" s="38"/>
      <c r="D88" s="39"/>
      <c r="E88" s="10" t="s">
        <v>3</v>
      </c>
      <c r="F88" s="10" t="s">
        <v>39</v>
      </c>
      <c r="G88" s="46" t="s">
        <v>54</v>
      </c>
      <c r="H88" s="47"/>
      <c r="I88" s="35" t="s">
        <v>23</v>
      </c>
      <c r="J88" s="35"/>
    </row>
    <row r="89" spans="2:10" ht="15">
      <c r="B89" s="3"/>
      <c r="C89" s="41" t="s">
        <v>56</v>
      </c>
      <c r="D89" s="42"/>
      <c r="E89" s="21" t="s">
        <v>16</v>
      </c>
      <c r="F89" s="94">
        <v>0</v>
      </c>
      <c r="G89" s="48">
        <f>6000*19</f>
        <v>114000</v>
      </c>
      <c r="H89" s="40"/>
      <c r="I89" s="98">
        <f>F89*G89</f>
        <v>0</v>
      </c>
      <c r="J89" s="99"/>
    </row>
    <row r="90" spans="2:10" ht="15">
      <c r="B90" s="3"/>
      <c r="C90" s="41" t="s">
        <v>57</v>
      </c>
      <c r="D90" s="42"/>
      <c r="E90" s="21" t="s">
        <v>16</v>
      </c>
      <c r="F90" s="94">
        <v>0</v>
      </c>
      <c r="G90" s="48">
        <f>5000*12</f>
        <v>60000</v>
      </c>
      <c r="H90" s="40"/>
      <c r="I90" s="98">
        <f>F90*G90</f>
        <v>0</v>
      </c>
      <c r="J90" s="99"/>
    </row>
    <row r="91" spans="2:10" ht="15">
      <c r="B91" s="3"/>
      <c r="C91" s="41" t="s">
        <v>58</v>
      </c>
      <c r="D91" s="42"/>
      <c r="E91" s="21" t="s">
        <v>16</v>
      </c>
      <c r="F91" s="94">
        <v>0</v>
      </c>
      <c r="G91" s="48">
        <f>3000*4</f>
        <v>12000</v>
      </c>
      <c r="H91" s="40"/>
      <c r="I91" s="98">
        <f>F91*G91</f>
        <v>0</v>
      </c>
      <c r="J91" s="99"/>
    </row>
    <row r="92" spans="2:10" ht="15">
      <c r="B92" s="3"/>
      <c r="C92" s="27"/>
      <c r="D92" s="27"/>
      <c r="E92" s="28"/>
      <c r="F92" s="3"/>
      <c r="G92" s="28"/>
      <c r="H92" s="28"/>
      <c r="I92" s="29"/>
      <c r="J92" s="29"/>
    </row>
    <row r="93" spans="2:10" ht="15">
      <c r="B93" s="3"/>
      <c r="C93" s="27"/>
      <c r="D93" s="27"/>
      <c r="E93" s="28"/>
      <c r="F93" s="3"/>
      <c r="G93" s="28"/>
      <c r="H93" s="28"/>
      <c r="I93" s="29"/>
      <c r="J93" s="29"/>
    </row>
    <row r="94" spans="2:10" ht="39.75" customHeight="1">
      <c r="B94" s="37" t="s">
        <v>69</v>
      </c>
      <c r="C94" s="38"/>
      <c r="D94" s="39"/>
      <c r="E94" s="12" t="s">
        <v>3</v>
      </c>
      <c r="F94" s="12" t="s">
        <v>39</v>
      </c>
      <c r="G94" s="76" t="s">
        <v>54</v>
      </c>
      <c r="H94" s="77"/>
      <c r="I94" s="35" t="s">
        <v>23</v>
      </c>
      <c r="J94" s="35"/>
    </row>
    <row r="95" spans="2:10" ht="15">
      <c r="B95" s="3"/>
      <c r="C95" s="41" t="s">
        <v>56</v>
      </c>
      <c r="D95" s="42"/>
      <c r="E95" s="21" t="s">
        <v>15</v>
      </c>
      <c r="F95" s="94">
        <v>0</v>
      </c>
      <c r="G95" s="48">
        <f>G89/3</f>
        <v>38000</v>
      </c>
      <c r="H95" s="40"/>
      <c r="I95" s="98">
        <f>F95*G95</f>
        <v>0</v>
      </c>
      <c r="J95" s="99"/>
    </row>
    <row r="96" spans="2:10" ht="15">
      <c r="B96" s="3"/>
      <c r="C96" s="41" t="s">
        <v>57</v>
      </c>
      <c r="D96" s="42"/>
      <c r="E96" s="21" t="s">
        <v>15</v>
      </c>
      <c r="F96" s="94">
        <v>0</v>
      </c>
      <c r="G96" s="48">
        <f>G90/3</f>
        <v>20000</v>
      </c>
      <c r="H96" s="40"/>
      <c r="I96" s="98">
        <f>F96*G96</f>
        <v>0</v>
      </c>
      <c r="J96" s="99"/>
    </row>
    <row r="97" spans="2:10" ht="15">
      <c r="B97" s="3"/>
      <c r="C97" s="41" t="s">
        <v>58</v>
      </c>
      <c r="D97" s="42"/>
      <c r="E97" s="21" t="s">
        <v>15</v>
      </c>
      <c r="F97" s="94">
        <v>0</v>
      </c>
      <c r="G97" s="48">
        <f aca="true" t="shared" si="1" ref="G97">G91/3</f>
        <v>4000</v>
      </c>
      <c r="H97" s="40"/>
      <c r="I97" s="98">
        <f>F97*G97</f>
        <v>0</v>
      </c>
      <c r="J97" s="99"/>
    </row>
    <row r="98" spans="2:10" ht="15">
      <c r="B98" s="3"/>
      <c r="C98" s="27"/>
      <c r="D98" s="27"/>
      <c r="E98" s="28"/>
      <c r="F98" s="3"/>
      <c r="G98" s="28"/>
      <c r="H98" s="28"/>
      <c r="I98" s="29"/>
      <c r="J98" s="29"/>
    </row>
    <row r="99" spans="2:10" ht="38.25" customHeight="1">
      <c r="B99" s="37" t="s">
        <v>70</v>
      </c>
      <c r="C99" s="38"/>
      <c r="D99" s="39"/>
      <c r="E99" s="10" t="s">
        <v>3</v>
      </c>
      <c r="F99" s="10" t="s">
        <v>39</v>
      </c>
      <c r="G99" s="46" t="s">
        <v>54</v>
      </c>
      <c r="H99" s="47"/>
      <c r="I99" s="35" t="s">
        <v>23</v>
      </c>
      <c r="J99" s="35"/>
    </row>
    <row r="100" spans="2:10" ht="15">
      <c r="B100" s="3"/>
      <c r="C100" s="41" t="s">
        <v>56</v>
      </c>
      <c r="D100" s="42"/>
      <c r="E100" s="30" t="s">
        <v>16</v>
      </c>
      <c r="F100" s="94">
        <v>0</v>
      </c>
      <c r="G100" s="48">
        <f>G95*0.05</f>
        <v>1900</v>
      </c>
      <c r="H100" s="40"/>
      <c r="I100" s="98">
        <f>F100*G100</f>
        <v>0</v>
      </c>
      <c r="J100" s="99"/>
    </row>
    <row r="101" spans="2:10" ht="15">
      <c r="B101" s="3"/>
      <c r="C101" s="41" t="s">
        <v>57</v>
      </c>
      <c r="D101" s="42"/>
      <c r="E101" s="30" t="s">
        <v>16</v>
      </c>
      <c r="F101" s="94">
        <v>0</v>
      </c>
      <c r="G101" s="48">
        <f aca="true" t="shared" si="2" ref="G101:G102">G96*0.05</f>
        <v>1000</v>
      </c>
      <c r="H101" s="40"/>
      <c r="I101" s="98">
        <f>F101*G101</f>
        <v>0</v>
      </c>
      <c r="J101" s="99"/>
    </row>
    <row r="102" spans="2:10" ht="15">
      <c r="B102" s="3"/>
      <c r="C102" s="41" t="s">
        <v>58</v>
      </c>
      <c r="D102" s="42"/>
      <c r="E102" s="30" t="s">
        <v>16</v>
      </c>
      <c r="F102" s="94">
        <v>0</v>
      </c>
      <c r="G102" s="48">
        <f t="shared" si="2"/>
        <v>200</v>
      </c>
      <c r="H102" s="40"/>
      <c r="I102" s="98">
        <f>F102*G102</f>
        <v>0</v>
      </c>
      <c r="J102" s="99"/>
    </row>
    <row r="103" spans="2:10" ht="15">
      <c r="B103" s="3"/>
      <c r="C103" s="27"/>
      <c r="D103" s="27"/>
      <c r="E103" s="28"/>
      <c r="F103" s="3"/>
      <c r="G103" s="28"/>
      <c r="H103" s="28"/>
      <c r="I103" s="29"/>
      <c r="J103" s="29"/>
    </row>
    <row r="104" spans="2:10" ht="15">
      <c r="B104" s="3"/>
      <c r="C104" s="27"/>
      <c r="D104" s="27"/>
      <c r="E104" s="28"/>
      <c r="F104" s="3"/>
      <c r="G104" s="28"/>
      <c r="H104" s="28"/>
      <c r="I104" s="29"/>
      <c r="J104" s="29"/>
    </row>
    <row r="105" spans="2:10" ht="27.75" customHeight="1">
      <c r="B105" s="37" t="s">
        <v>52</v>
      </c>
      <c r="C105" s="38"/>
      <c r="D105" s="39"/>
      <c r="E105" s="10" t="s">
        <v>39</v>
      </c>
      <c r="F105" s="10" t="s">
        <v>3</v>
      </c>
      <c r="G105" s="35" t="s">
        <v>6</v>
      </c>
      <c r="H105" s="35"/>
      <c r="I105" s="35" t="s">
        <v>23</v>
      </c>
      <c r="J105" s="35"/>
    </row>
    <row r="106" spans="2:12" ht="15.75" customHeight="1">
      <c r="B106" s="3"/>
      <c r="C106" s="33" t="s">
        <v>7</v>
      </c>
      <c r="D106" s="33"/>
      <c r="E106" s="94">
        <v>0</v>
      </c>
      <c r="F106" s="31" t="s">
        <v>5</v>
      </c>
      <c r="G106" s="34">
        <f>8*1*10</f>
        <v>80</v>
      </c>
      <c r="H106" s="34"/>
      <c r="I106" s="98">
        <f>E106*G106</f>
        <v>0</v>
      </c>
      <c r="J106" s="99"/>
      <c r="L106" s="7"/>
    </row>
    <row r="107" spans="2:10" ht="15.75" customHeight="1">
      <c r="B107" s="3"/>
      <c r="C107" s="20" t="s">
        <v>8</v>
      </c>
      <c r="D107" s="20"/>
      <c r="E107" s="94">
        <v>0</v>
      </c>
      <c r="F107" s="19" t="s">
        <v>5</v>
      </c>
      <c r="G107" s="43">
        <v>10</v>
      </c>
      <c r="H107" s="43"/>
      <c r="I107" s="98">
        <f aca="true" t="shared" si="3" ref="I107:I109">E107*G107</f>
        <v>0</v>
      </c>
      <c r="J107" s="99"/>
    </row>
    <row r="108" spans="2:10" ht="15">
      <c r="B108" s="3"/>
      <c r="C108" s="20" t="s">
        <v>9</v>
      </c>
      <c r="D108" s="20"/>
      <c r="E108" s="94">
        <v>0</v>
      </c>
      <c r="F108" s="19" t="s">
        <v>5</v>
      </c>
      <c r="G108" s="43">
        <v>5</v>
      </c>
      <c r="H108" s="43"/>
      <c r="I108" s="98">
        <f t="shared" si="3"/>
        <v>0</v>
      </c>
      <c r="J108" s="99"/>
    </row>
    <row r="109" spans="2:10" ht="15">
      <c r="B109" s="3"/>
      <c r="C109" s="41" t="s">
        <v>10</v>
      </c>
      <c r="D109" s="42"/>
      <c r="E109" s="94">
        <v>0</v>
      </c>
      <c r="F109" s="19" t="s">
        <v>5</v>
      </c>
      <c r="G109" s="36">
        <v>5</v>
      </c>
      <c r="H109" s="36"/>
      <c r="I109" s="98">
        <f t="shared" si="3"/>
        <v>0</v>
      </c>
      <c r="J109" s="99"/>
    </row>
    <row r="110" spans="2:10" ht="15">
      <c r="B110" s="3"/>
      <c r="C110" s="27"/>
      <c r="D110" s="27"/>
      <c r="E110" s="27"/>
      <c r="F110" s="29"/>
      <c r="G110" s="28"/>
      <c r="H110" s="28"/>
      <c r="I110" s="29"/>
      <c r="J110" s="29"/>
    </row>
    <row r="111" spans="2:10" ht="15">
      <c r="B111" s="3"/>
      <c r="C111" s="27"/>
      <c r="D111" s="27"/>
      <c r="E111" s="27"/>
      <c r="F111" s="29"/>
      <c r="G111" s="28"/>
      <c r="H111" s="28"/>
      <c r="I111" s="29"/>
      <c r="J111" s="29"/>
    </row>
    <row r="112" spans="2:10" ht="15">
      <c r="B112" s="3"/>
      <c r="C112" s="27"/>
      <c r="D112" s="27"/>
      <c r="E112" s="27"/>
      <c r="F112" s="29"/>
      <c r="G112" s="28"/>
      <c r="H112" s="28"/>
      <c r="I112" s="29"/>
      <c r="J112" s="29"/>
    </row>
    <row r="113" spans="2:10" ht="30" customHeight="1">
      <c r="B113" s="37" t="s">
        <v>53</v>
      </c>
      <c r="C113" s="38"/>
      <c r="D113" s="39"/>
      <c r="E113" s="10" t="s">
        <v>39</v>
      </c>
      <c r="F113" s="10" t="s">
        <v>3</v>
      </c>
      <c r="G113" s="35" t="s">
        <v>6</v>
      </c>
      <c r="H113" s="35"/>
      <c r="I113" s="35" t="s">
        <v>23</v>
      </c>
      <c r="J113" s="35"/>
    </row>
    <row r="114" spans="2:10" ht="15">
      <c r="B114" s="3"/>
      <c r="C114" s="30" t="s">
        <v>7</v>
      </c>
      <c r="D114" s="30"/>
      <c r="E114" s="94">
        <v>0</v>
      </c>
      <c r="F114" s="31" t="s">
        <v>5</v>
      </c>
      <c r="G114" s="34">
        <f>5*4*10</f>
        <v>200</v>
      </c>
      <c r="H114" s="34"/>
      <c r="I114" s="98">
        <f>E114*G114</f>
        <v>0</v>
      </c>
      <c r="J114" s="99"/>
    </row>
    <row r="115" spans="2:10" ht="15">
      <c r="B115" s="3"/>
      <c r="C115" s="13" t="s">
        <v>8</v>
      </c>
      <c r="D115" s="13"/>
      <c r="E115" s="94">
        <v>0</v>
      </c>
      <c r="F115" s="19" t="s">
        <v>5</v>
      </c>
      <c r="G115" s="43">
        <v>10</v>
      </c>
      <c r="H115" s="43"/>
      <c r="I115" s="98">
        <f aca="true" t="shared" si="4" ref="I115:I117">E115*G115</f>
        <v>0</v>
      </c>
      <c r="J115" s="99"/>
    </row>
    <row r="116" spans="2:10" ht="15">
      <c r="B116" s="3"/>
      <c r="C116" s="13" t="s">
        <v>9</v>
      </c>
      <c r="D116" s="13"/>
      <c r="E116" s="94">
        <v>0</v>
      </c>
      <c r="F116" s="19" t="s">
        <v>5</v>
      </c>
      <c r="G116" s="43">
        <v>1</v>
      </c>
      <c r="H116" s="43"/>
      <c r="I116" s="98">
        <f t="shared" si="4"/>
        <v>0</v>
      </c>
      <c r="J116" s="99"/>
    </row>
    <row r="117" spans="2:10" ht="15">
      <c r="B117" s="3"/>
      <c r="C117" s="49" t="s">
        <v>10</v>
      </c>
      <c r="D117" s="50"/>
      <c r="E117" s="94">
        <v>0</v>
      </c>
      <c r="F117" s="19" t="s">
        <v>5</v>
      </c>
      <c r="G117" s="36">
        <v>1</v>
      </c>
      <c r="H117" s="36"/>
      <c r="I117" s="98">
        <f t="shared" si="4"/>
        <v>0</v>
      </c>
      <c r="J117" s="99"/>
    </row>
    <row r="118" spans="2:10" ht="15">
      <c r="B118" s="3"/>
      <c r="C118" s="27"/>
      <c r="D118" s="27"/>
      <c r="E118" s="27"/>
      <c r="F118" s="29"/>
      <c r="G118" s="28"/>
      <c r="H118" s="28"/>
      <c r="I118" s="29"/>
      <c r="J118" s="29"/>
    </row>
    <row r="119" spans="2:10" ht="1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27.75" customHeight="1">
      <c r="B120" s="37" t="s">
        <v>55</v>
      </c>
      <c r="C120" s="38"/>
      <c r="D120" s="39"/>
      <c r="E120" s="10" t="s">
        <v>39</v>
      </c>
      <c r="F120" s="10" t="s">
        <v>3</v>
      </c>
      <c r="G120" s="35" t="s">
        <v>6</v>
      </c>
      <c r="H120" s="35"/>
      <c r="I120" s="35" t="s">
        <v>23</v>
      </c>
      <c r="J120" s="35"/>
    </row>
    <row r="121" spans="2:10" ht="15">
      <c r="B121" s="3"/>
      <c r="C121" s="30" t="s">
        <v>13</v>
      </c>
      <c r="D121" s="30"/>
      <c r="E121" s="94">
        <v>0</v>
      </c>
      <c r="F121" s="21" t="s">
        <v>14</v>
      </c>
      <c r="G121" s="36">
        <v>562</v>
      </c>
      <c r="H121" s="36"/>
      <c r="I121" s="98">
        <f>E121*G121</f>
        <v>0</v>
      </c>
      <c r="J121" s="99"/>
    </row>
    <row r="122" spans="2:10" ht="15">
      <c r="B122" s="3"/>
      <c r="C122" s="30" t="s">
        <v>12</v>
      </c>
      <c r="D122" s="30"/>
      <c r="E122" s="94">
        <v>0</v>
      </c>
      <c r="F122" s="21" t="s">
        <v>14</v>
      </c>
      <c r="G122" s="36">
        <v>300</v>
      </c>
      <c r="H122" s="36"/>
      <c r="I122" s="98">
        <f aca="true" t="shared" si="5" ref="I122">E122*G122</f>
        <v>0</v>
      </c>
      <c r="J122" s="99"/>
    </row>
    <row r="123" spans="2:10" ht="15">
      <c r="B123" s="3"/>
      <c r="C123" s="30" t="s">
        <v>11</v>
      </c>
      <c r="D123" s="30"/>
      <c r="E123" s="94">
        <v>0</v>
      </c>
      <c r="F123" s="21" t="s">
        <v>14</v>
      </c>
      <c r="G123" s="36">
        <v>200</v>
      </c>
      <c r="H123" s="36"/>
      <c r="I123" s="98">
        <f>E123*G123</f>
        <v>0</v>
      </c>
      <c r="J123" s="99"/>
    </row>
    <row r="124" spans="2:10" ht="15">
      <c r="B124" s="3"/>
      <c r="C124" s="6"/>
      <c r="D124" s="6"/>
      <c r="E124" s="6"/>
      <c r="F124" s="28"/>
      <c r="G124" s="28"/>
      <c r="H124" s="28"/>
      <c r="I124" s="29"/>
      <c r="J124" s="29"/>
    </row>
    <row r="125" spans="2:10" ht="1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28.5" customHeight="1">
      <c r="B126" s="44" t="s">
        <v>40</v>
      </c>
      <c r="C126" s="44"/>
      <c r="D126" s="44"/>
      <c r="E126" s="32"/>
      <c r="F126" s="45">
        <f>SUM(F15,F26,F36,G38:G39,H44,F56,I68,I73,I76,I79,I82:I84,I89:I91,I95:I97,I100:I102,I106:I109,I114:I117,I121:I123)</f>
        <v>0</v>
      </c>
      <c r="G126" s="45"/>
      <c r="H126" s="3"/>
      <c r="I126" s="3"/>
      <c r="J126" s="3"/>
    </row>
    <row r="127" spans="2:10" ht="1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">
      <c r="B139" s="3"/>
      <c r="C139" s="3"/>
      <c r="D139" s="3"/>
      <c r="E139" s="3"/>
      <c r="F139" s="3"/>
      <c r="G139" s="3"/>
      <c r="H139" s="3"/>
      <c r="I139" s="3"/>
      <c r="J139" s="3"/>
    </row>
  </sheetData>
  <sheetProtection password="DEE3" sheet="1" objects="1" scenarios="1"/>
  <mergeCells count="150">
    <mergeCell ref="B5:D5"/>
    <mergeCell ref="B3:D3"/>
    <mergeCell ref="B1:D1"/>
    <mergeCell ref="B6:D6"/>
    <mergeCell ref="B13:E13"/>
    <mergeCell ref="B46:D47"/>
    <mergeCell ref="F12:G12"/>
    <mergeCell ref="B12:E12"/>
    <mergeCell ref="B29:D29"/>
    <mergeCell ref="B30:D30"/>
    <mergeCell ref="F24:G24"/>
    <mergeCell ref="F22:G22"/>
    <mergeCell ref="F21:G21"/>
    <mergeCell ref="B33:E33"/>
    <mergeCell ref="F33:G33"/>
    <mergeCell ref="B41:D43"/>
    <mergeCell ref="B34:E34"/>
    <mergeCell ref="F34:G34"/>
    <mergeCell ref="F35:G35"/>
    <mergeCell ref="B44:G44"/>
    <mergeCell ref="B7:D7"/>
    <mergeCell ref="B14:D14"/>
    <mergeCell ref="B10:E10"/>
    <mergeCell ref="B39:D39"/>
    <mergeCell ref="I120:J120"/>
    <mergeCell ref="B11:E11"/>
    <mergeCell ref="B21:E21"/>
    <mergeCell ref="B24:E24"/>
    <mergeCell ref="B35:E35"/>
    <mergeCell ref="B22:E22"/>
    <mergeCell ref="B9:D9"/>
    <mergeCell ref="F11:G11"/>
    <mergeCell ref="F10:G10"/>
    <mergeCell ref="I72:J72"/>
    <mergeCell ref="I73:J73"/>
    <mergeCell ref="G73:H73"/>
    <mergeCell ref="I114:J114"/>
    <mergeCell ref="I109:J109"/>
    <mergeCell ref="G91:H91"/>
    <mergeCell ref="G90:H90"/>
    <mergeCell ref="B68:H68"/>
    <mergeCell ref="B59:D60"/>
    <mergeCell ref="B94:D94"/>
    <mergeCell ref="G94:H94"/>
    <mergeCell ref="I94:J94"/>
    <mergeCell ref="G95:H95"/>
    <mergeCell ref="I95:J95"/>
    <mergeCell ref="G96:H96"/>
    <mergeCell ref="I84:J84"/>
    <mergeCell ref="G81:H81"/>
    <mergeCell ref="G82:H82"/>
    <mergeCell ref="G83:H83"/>
    <mergeCell ref="G84:H84"/>
    <mergeCell ref="B36:E36"/>
    <mergeCell ref="F36:G36"/>
    <mergeCell ref="G75:H75"/>
    <mergeCell ref="I81:J81"/>
    <mergeCell ref="B38:D38"/>
    <mergeCell ref="B28:D28"/>
    <mergeCell ref="B16:D16"/>
    <mergeCell ref="B73:D73"/>
    <mergeCell ref="B23:E23"/>
    <mergeCell ref="F23:G23"/>
    <mergeCell ref="F13:G13"/>
    <mergeCell ref="B56:E56"/>
    <mergeCell ref="I82:J82"/>
    <mergeCell ref="I83:J83"/>
    <mergeCell ref="B17:D17"/>
    <mergeCell ref="B18:D18"/>
    <mergeCell ref="B19:D19"/>
    <mergeCell ref="B20:D20"/>
    <mergeCell ref="B25:D25"/>
    <mergeCell ref="B31:D31"/>
    <mergeCell ref="B32:D32"/>
    <mergeCell ref="B15:E15"/>
    <mergeCell ref="F15:G15"/>
    <mergeCell ref="B26:E26"/>
    <mergeCell ref="F26:G26"/>
    <mergeCell ref="I117:J117"/>
    <mergeCell ref="B113:D113"/>
    <mergeCell ref="C117:D117"/>
    <mergeCell ref="G116:H116"/>
    <mergeCell ref="I115:J115"/>
    <mergeCell ref="I116:J116"/>
    <mergeCell ref="B8:D8"/>
    <mergeCell ref="B82:C84"/>
    <mergeCell ref="I96:J96"/>
    <mergeCell ref="G97:H97"/>
    <mergeCell ref="I97:J97"/>
    <mergeCell ref="G99:H99"/>
    <mergeCell ref="I99:J99"/>
    <mergeCell ref="G100:H100"/>
    <mergeCell ref="I100:J100"/>
    <mergeCell ref="G101:H101"/>
    <mergeCell ref="I101:J101"/>
    <mergeCell ref="B99:D99"/>
    <mergeCell ref="G102:H102"/>
    <mergeCell ref="I106:J106"/>
    <mergeCell ref="G109:H109"/>
    <mergeCell ref="G108:H108"/>
    <mergeCell ref="G107:H107"/>
    <mergeCell ref="I107:J107"/>
    <mergeCell ref="G114:H114"/>
    <mergeCell ref="G115:H115"/>
    <mergeCell ref="B126:D126"/>
    <mergeCell ref="G72:H72"/>
    <mergeCell ref="G105:H105"/>
    <mergeCell ref="I105:J105"/>
    <mergeCell ref="B105:D105"/>
    <mergeCell ref="I121:J121"/>
    <mergeCell ref="I122:J122"/>
    <mergeCell ref="I123:J123"/>
    <mergeCell ref="I91:J91"/>
    <mergeCell ref="I89:J89"/>
    <mergeCell ref="G121:H121"/>
    <mergeCell ref="G117:H117"/>
    <mergeCell ref="F126:G126"/>
    <mergeCell ref="I90:J90"/>
    <mergeCell ref="B88:D88"/>
    <mergeCell ref="G88:H88"/>
    <mergeCell ref="I88:J88"/>
    <mergeCell ref="G123:H123"/>
    <mergeCell ref="G89:H89"/>
    <mergeCell ref="C109:D109"/>
    <mergeCell ref="B120:D120"/>
    <mergeCell ref="G120:H120"/>
    <mergeCell ref="G106:H106"/>
    <mergeCell ref="I113:J113"/>
    <mergeCell ref="I108:J108"/>
    <mergeCell ref="I102:J102"/>
    <mergeCell ref="G122:H122"/>
    <mergeCell ref="I75:J75"/>
    <mergeCell ref="B76:D76"/>
    <mergeCell ref="G76:H76"/>
    <mergeCell ref="I76:J76"/>
    <mergeCell ref="G78:H78"/>
    <mergeCell ref="I78:J78"/>
    <mergeCell ref="B79:D79"/>
    <mergeCell ref="G79:H79"/>
    <mergeCell ref="I79:J79"/>
    <mergeCell ref="C89:D89"/>
    <mergeCell ref="C90:D90"/>
    <mergeCell ref="C91:D91"/>
    <mergeCell ref="C95:D95"/>
    <mergeCell ref="C96:D96"/>
    <mergeCell ref="C97:D97"/>
    <mergeCell ref="C100:D100"/>
    <mergeCell ref="C101:D101"/>
    <mergeCell ref="C102:D102"/>
    <mergeCell ref="G113:H113"/>
  </mergeCells>
  <printOptions/>
  <pageMargins left="0.7" right="0.7" top="0.787401575" bottom="0.787401575" header="0.3" footer="0.3"/>
  <pageSetup fitToHeight="0" fitToWidth="1" horizontalDpi="600" verticalDpi="600" orientation="portrait" paperSize="9" scale="75" r:id="rId1"/>
  <headerFooter>
    <oddHeader>&amp;C&amp;"Times New Roman,Obyčejné"&amp;12OMEZENÝ PŘÍSTUP</oddHeader>
  </headerFooter>
  <ignoredErrors>
    <ignoredError sqref="G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Dyluš Vojtěch</cp:lastModifiedBy>
  <cp:lastPrinted>2017-10-16T13:39:09Z</cp:lastPrinted>
  <dcterms:created xsi:type="dcterms:W3CDTF">2017-08-29T06:09:42Z</dcterms:created>
  <dcterms:modified xsi:type="dcterms:W3CDTF">2020-03-02T09:54:56Z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428314558</vt:i4>
  </property>
  <property fmtid="{D5CDD505-2E9C-101B-9397-08002B2CF9AE}" pid="3" name="_NewReviewCycle">
    <vt:lpwstr/>
  </property>
  <property fmtid="{D5CDD505-2E9C-101B-9397-08002B2CF9AE}" pid="4" name="_EmailSubject">
    <vt:lpwstr>Stroje na mince - návrh vypořádání připomínek</vt:lpwstr>
  </property>
  <property fmtid="{D5CDD505-2E9C-101B-9397-08002B2CF9AE}" pid="5" name="_AuthorEmail">
    <vt:lpwstr>Vojtech.Dylus@cnb.cz</vt:lpwstr>
  </property>
  <property fmtid="{D5CDD505-2E9C-101B-9397-08002B2CF9AE}" pid="6" name="_AuthorEmailDisplayName">
    <vt:lpwstr>Dyluš Vojtěch</vt:lpwstr>
  </property>
  <property fmtid="{D5CDD505-2E9C-101B-9397-08002B2CF9AE}" pid="7" name="_PreviousAdHocReviewCycleID">
    <vt:i4>136518200</vt:i4>
  </property>
  <property fmtid="{D5CDD505-2E9C-101B-9397-08002B2CF9AE}" pid="8" name="_ReviewingToolsShownOnce">
    <vt:lpwstr/>
  </property>
</Properties>
</file>