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6080" windowHeight="12915" activeTab="0"/>
  </bookViews>
  <sheets>
    <sheet name="ČNB" sheetId="1" r:id="rId1"/>
  </sheets>
  <definedNames/>
  <calcPr calcId="145621"/>
</workbook>
</file>

<file path=xl/sharedStrings.xml><?xml version="1.0" encoding="utf-8"?>
<sst xmlns="http://schemas.openxmlformats.org/spreadsheetml/2006/main" count="188" uniqueCount="79">
  <si>
    <t>Pobočka Hradec Králové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</si>
  <si>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</si>
  <si>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</si>
  <si>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</si>
  <si>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</si>
  <si>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</si>
  <si>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</si>
  <si>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</si>
  <si>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</si>
  <si>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</si>
  <si>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</si>
  <si>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Hradec Králové</t>
  </si>
  <si>
    <t>výjezd do pobočky Brno</t>
  </si>
  <si>
    <t>výjezd do pobočky Praha</t>
  </si>
  <si>
    <t>výjezd</t>
  </si>
  <si>
    <t>pobočka Brno</t>
  </si>
  <si>
    <t>pobočka Praha</t>
  </si>
  <si>
    <t>Cenová tabulka - ČNB</t>
  </si>
  <si>
    <t>Předpokládaný počet km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</si>
  <si>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</si>
  <si>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</si>
  <si>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</si>
  <si>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</si>
  <si>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</si>
  <si>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</si>
  <si>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</si>
  <si>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</si>
  <si>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</si>
  <si>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</si>
  <si>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</si>
  <si>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</si>
  <si>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</si>
  <si>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</si>
  <si>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</si>
  <si>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Cena za 3. rok v EUR</t>
  </si>
  <si>
    <t>Jednotková cena v EUR</t>
  </si>
  <si>
    <t>Cena za 1 km v EUR</t>
  </si>
  <si>
    <t>Stanovení roční paušální ceny pro jednotlivé roky platnosti smlouvy má za účel umožnit dodavateli promítnutí růstu ceny v průběhu let</t>
  </si>
  <si>
    <t>Jednotková cena v EUR*</t>
  </si>
  <si>
    <t>Zhotovitelem předpokládaný počet strojů**</t>
  </si>
  <si>
    <t>Cena zahrnuje veškeré náklady dodavatele, vyjma času technika stráveného na cestě, který bude účtován zvlášť</t>
  </si>
  <si>
    <t xml:space="preserve">*)Dodavatel vyplní cenu (paušální příplatek) za obměnu dílů v rozsahu podle přílohy č. B2. Cenu vyplní pro všechny roky uvedené v tabulce, tedy i pro roky, kdy se nepředpokládá provedení obměny dílů. Stanovení ceny pro jednotlivé roky platnosti smlouvy má za účel umožnit dodavateli promítnutí růstu ceny v průběhu let; při plnění se bude účtovat cena platná pro rok, kdy byla obměna dílů provedena. 
</t>
  </si>
  <si>
    <t>**)Dodavatel vyplní předpokládaný počet strojů v těch letech, kdy podle četnosti stanovené v příloze č. B2 předpokládá provedení preventivní obměny dílů; v tom roce, kdy nepředpokládá provedení obměny dílů na žádném stroji, vyplní nulu.</t>
  </si>
  <si>
    <t>Zaškolení dle čl. I odst. 1.5 návrhu smlouvy (příloha č. 1b)</t>
  </si>
  <si>
    <t>Zaškolení dle čl. I odst. 1.5 návhru smlouvy (příloha č. 1b)</t>
  </si>
  <si>
    <t>Mincovní výtah</t>
  </si>
  <si>
    <t xml:space="preserve">Stroj s optickou kontrolou mincí </t>
  </si>
  <si>
    <t xml:space="preserve">Kontrolní váha s tiskárnou etiket </t>
  </si>
  <si>
    <t xml:space="preserve">Dopravníkový systém </t>
  </si>
  <si>
    <t>Válečkový dopravník</t>
  </si>
  <si>
    <t>Dopravníkový systém</t>
  </si>
  <si>
    <t>ks</t>
  </si>
  <si>
    <t>Automatická balička (vč. počítaček)</t>
  </si>
  <si>
    <t>Paušální příplatek za obměnu dílů podle čl. VII odst. 1 písm. b) návrhu smlouvy (příloha č. 1b)</t>
  </si>
  <si>
    <t xml:space="preserve">Cena za provedení plnění dle čl. VII odst. 1 písm. a) smlouvy (příloha 1b) </t>
  </si>
  <si>
    <t>Cena za přestěhování stroje dle čl. VII odst. 7 návrhu smlouvy (příloha č. 1b)</t>
  </si>
  <si>
    <r>
      <t>Cena za naprogramování účtu a přístupových práv operátora do zařízení dle čl.</t>
    </r>
    <r>
      <rPr>
        <b/>
        <sz val="11"/>
        <rFont val="Calibri"/>
        <family val="2"/>
        <scheme val="minor"/>
      </rPr>
      <t xml:space="preserve"> VII</t>
    </r>
    <r>
      <rPr>
        <b/>
        <sz val="11"/>
        <color theme="1"/>
        <rFont val="Calibri"/>
        <family val="2"/>
        <scheme val="minor"/>
      </rPr>
      <t xml:space="preserve"> odst.3 návrhu smlouvy (příloha č. 1b) </t>
    </r>
  </si>
  <si>
    <t>Cena za nastavení SW dle čl. VII odst. 4 návrhu smlouvy (příloha č. 1b)</t>
  </si>
  <si>
    <t xml:space="preserve">Cena za opravy závad dle čl. VIII odst. 4  návrhu smlouvy (příloha č. 1b) </t>
  </si>
  <si>
    <t xml:space="preserve">Cena za zaškolení a vyžádanou součinnost při testování dle čl. VII odst. 5 návrhu smlouvy (příloha č. 1b) </t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</si>
  <si>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fólie</t>
    </r>
    <r>
      <rPr>
        <b/>
        <sz val="11"/>
        <color theme="1"/>
        <rFont val="Calibri"/>
        <family val="2"/>
        <scheme val="minor"/>
      </rPr>
      <t xml:space="preserve"> dle čl. VII. odst. 9 návrhu smlouvy (příloha č. 1b)</t>
    </r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</si>
  <si>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tiskacích pásek</t>
    </r>
    <r>
      <rPr>
        <b/>
        <sz val="11"/>
        <color theme="1"/>
        <rFont val="Calibri"/>
        <family val="2"/>
        <scheme val="minor"/>
      </rPr>
      <t xml:space="preserve"> dle čl. VII. odst. 9 návrhu smlouvy (příloha č. 1b)</t>
    </r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</si>
  <si>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etiket</t>
    </r>
    <r>
      <rPr>
        <b/>
        <sz val="11"/>
        <color theme="1"/>
        <rFont val="Calibri"/>
        <family val="2"/>
        <scheme val="minor"/>
      </rPr>
      <t xml:space="preserve"> dle čl. VII. odst. 9 návrhu smlouvy (příloha č. 1b)</t>
    </r>
  </si>
  <si>
    <t xml:space="preserve">Celková nabídková cena v EUR </t>
  </si>
  <si>
    <t>Brno</t>
  </si>
  <si>
    <t>Praha</t>
  </si>
  <si>
    <t>běžný metr</t>
  </si>
  <si>
    <t>(po 500 ks - nominální hodnoty 1, 2 a 5 Kč)</t>
  </si>
  <si>
    <t>(po 1 000 ks - nominální hodnoty          1, 2 a 5 Kč)</t>
  </si>
  <si>
    <t>spotřeba fólie na 1 balení (v běžných metrech)</t>
  </si>
  <si>
    <t>spotřeba tiskací pásky na 1 balení (v běžných metrech)</t>
  </si>
  <si>
    <t>Cena za 1 měsíc v EUR</t>
  </si>
  <si>
    <t>Předpokládaný počet měsíců</t>
  </si>
  <si>
    <t>"Dopočítaná" cena za 3 ks zařízení ve 4 směnném provoze (předpoklad instalace zařízení v pobočce Hradec Králové)</t>
  </si>
  <si>
    <t>Cena za 2 ks zařízení ve 3 směnném provoze (Pobočka Praha ve 2 směnném provoze a pobočka Brno v jednosměnném provoze)</t>
  </si>
  <si>
    <r>
      <t>Předpokládaný počet jednotek od předpokládaného předání do provozu v pobočce Brno do</t>
    </r>
    <r>
      <rPr>
        <sz val="11"/>
        <rFont val="Calibri"/>
        <family val="2"/>
        <scheme val="minor"/>
      </rPr>
      <t xml:space="preserve"> 31.8.2021</t>
    </r>
  </si>
  <si>
    <r>
      <t xml:space="preserve">*) rok následující po převzetí zařížení v pobočce </t>
    </r>
    <r>
      <rPr>
        <b/>
        <i/>
        <u val="single"/>
        <sz val="11"/>
        <rFont val="Calibri"/>
        <family val="2"/>
        <scheme val="minor"/>
      </rPr>
      <t>Praha</t>
    </r>
    <r>
      <rPr>
        <i/>
        <sz val="11"/>
        <rFont val="Calibri"/>
        <family val="2"/>
        <scheme val="minor"/>
      </rPr>
      <t xml:space="preserve">. </t>
    </r>
  </si>
  <si>
    <t>Cena za dopravu dle čl. IX odst. 7 návrhu smlouvy (příloha č. 1b)</t>
  </si>
  <si>
    <t>Cena za provedení plnění dle čl. VII odst. 1 písm. b) smlouvy (příloha č. 1b) po dobu náběhu zařízení do běžného provozu ve všech pobočkách ČNB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</si>
</sst>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2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10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2" fillId="0" borderId="0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0" xfId="0"/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/>
      <protection locked="0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vertical="center"/>
      <protection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wrapText="1"/>
      <protection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3" borderId="1" xfId="0" applyNumberFormat="1" applyFill="1" applyBorder="1" applyAlignment="1">
      <alignment horizontal="center" vertical="center" wrapText="1"/>
    </xf>
    <xf numFmtId="0" fontId="0" fillId="4" borderId="0" xfId="0" applyFill="1"/>
    <xf numFmtId="4" fontId="0" fillId="2" borderId="6" xfId="0" applyNumberForma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/>
      <protection/>
    </xf>
    <xf numFmtId="0" fontId="15" fillId="0" borderId="0" xfId="0" applyFont="1"/>
    <xf numFmtId="0" fontId="0" fillId="0" borderId="0" xfId="0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wrapText="1"/>
      <protection/>
    </xf>
    <xf numFmtId="4" fontId="3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3" fontId="0" fillId="0" borderId="5" xfId="0" applyNumberFormat="1" applyBorder="1" applyAlignment="1" applyProtection="1">
      <alignment horizontal="center"/>
      <protection/>
    </xf>
    <xf numFmtId="3" fontId="0" fillId="0" borderId="8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4" fontId="0" fillId="0" borderId="8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tabSelected="1" view="pageLayout" zoomScale="80" zoomScalePageLayoutView="80" workbookViewId="0" topLeftCell="A103">
      <selection activeCell="C47" sqref="C47"/>
    </sheetView>
  </sheetViews>
  <sheetFormatPr defaultColWidth="9.140625" defaultRowHeight="15"/>
  <cols>
    <col min="1" max="1" width="0.71875" style="0" customWidth="1"/>
    <col min="2" max="2" width="4.00390625" style="0" customWidth="1"/>
    <col min="3" max="3" width="13.57421875" style="0" customWidth="1"/>
    <col min="4" max="4" width="23.421875" style="0" customWidth="1"/>
    <col min="5" max="5" width="12.00390625" style="0" customWidth="1"/>
    <col min="6" max="6" width="20.7109375" style="0" customWidth="1"/>
    <col min="7" max="7" width="32.28125" style="0" customWidth="1"/>
    <col min="8" max="8" width="14.00390625" style="0" customWidth="1"/>
    <col min="9" max="9" width="22.57421875" style="0" customWidth="1"/>
    <col min="10" max="10" width="21.57421875" style="0" customWidth="1"/>
    <col min="11" max="11" width="10.00390625" style="0" bestFit="1" customWidth="1"/>
    <col min="12" max="12" width="10.28125" style="0" customWidth="1"/>
    <col min="16" max="16" width="14.7109375" style="0" customWidth="1"/>
    <col min="17" max="17" width="13.28125" style="0" customWidth="1"/>
  </cols>
  <sheetData>
    <row r="1" ht="21">
      <c r="B1" s="2" t="s">
        <v>17</v>
      </c>
    </row>
    <row r="2" ht="9.75" customHeight="1">
      <c r="B2" s="2"/>
    </row>
    <row r="3" ht="15.75" customHeight="1">
      <c r="B3" s="24" t="s">
        <v>20</v>
      </c>
    </row>
    <row r="5" ht="18.75">
      <c r="B5" s="3" t="s">
        <v>1</v>
      </c>
    </row>
    <row r="6" spans="2:7" ht="15">
      <c r="B6" s="135"/>
      <c r="C6" s="137"/>
      <c r="D6" s="137"/>
      <c r="E6" s="136"/>
      <c r="F6" s="135" t="s">
        <v>21</v>
      </c>
      <c r="G6" s="136"/>
    </row>
    <row r="7" spans="2:16" ht="30" customHeight="1">
      <c r="B7" s="141" t="s">
        <v>43</v>
      </c>
      <c r="C7" s="142"/>
      <c r="D7" s="142"/>
      <c r="E7" s="143"/>
      <c r="F7" s="144">
        <v>0</v>
      </c>
      <c r="G7" s="145"/>
      <c r="H7" s="7"/>
      <c r="I7" s="7"/>
      <c r="J7" s="7"/>
      <c r="K7" s="7"/>
      <c r="L7" s="7"/>
      <c r="M7" s="7"/>
      <c r="N7" s="7"/>
      <c r="O7" s="7"/>
      <c r="P7" s="7"/>
    </row>
    <row r="8" spans="2:16" ht="27" customHeight="1">
      <c r="B8" s="117"/>
      <c r="C8" s="117"/>
      <c r="D8" s="117"/>
      <c r="E8" s="43" t="s">
        <v>19</v>
      </c>
      <c r="F8" s="41" t="s">
        <v>21</v>
      </c>
      <c r="G8" s="45" t="s">
        <v>22</v>
      </c>
      <c r="H8" s="7"/>
      <c r="I8" s="7"/>
      <c r="J8" s="7"/>
      <c r="K8" s="7"/>
      <c r="L8" s="7"/>
      <c r="M8" s="7"/>
      <c r="N8" s="7"/>
      <c r="O8" s="7"/>
      <c r="P8" s="7"/>
    </row>
    <row r="9" spans="2:16" ht="15">
      <c r="B9" s="95" t="s">
        <v>46</v>
      </c>
      <c r="C9" s="95"/>
      <c r="D9" s="95"/>
      <c r="E9" s="39">
        <v>1</v>
      </c>
      <c r="F9" s="33">
        <v>0</v>
      </c>
      <c r="G9" s="20">
        <f>E9*F9</f>
        <v>0</v>
      </c>
      <c r="H9" s="7"/>
      <c r="I9" s="7"/>
      <c r="J9" s="7"/>
      <c r="K9" s="7"/>
      <c r="L9" s="7"/>
      <c r="M9" s="7"/>
      <c r="N9" s="7"/>
      <c r="O9" s="7"/>
      <c r="P9" s="7"/>
    </row>
    <row r="10" spans="2:16" ht="15">
      <c r="B10" s="95" t="s">
        <v>52</v>
      </c>
      <c r="C10" s="95"/>
      <c r="D10" s="95"/>
      <c r="E10" s="39">
        <v>1</v>
      </c>
      <c r="F10" s="33">
        <v>0</v>
      </c>
      <c r="G10" s="20">
        <f aca="true" t="shared" si="0" ref="G10">E10*F10</f>
        <v>0</v>
      </c>
      <c r="H10" s="7"/>
      <c r="I10" s="7"/>
      <c r="J10" s="7"/>
      <c r="K10" s="7"/>
      <c r="L10" s="7"/>
      <c r="M10" s="7"/>
      <c r="N10" s="7"/>
      <c r="O10" s="7"/>
      <c r="P10" s="7"/>
    </row>
    <row r="11" spans="2:16" ht="15">
      <c r="B11" s="96" t="s">
        <v>45</v>
      </c>
      <c r="C11" s="96"/>
      <c r="D11" s="96"/>
      <c r="E11" s="21">
        <v>1</v>
      </c>
      <c r="F11" s="36">
        <v>0</v>
      </c>
      <c r="G11" s="34">
        <f>E11*F11</f>
        <v>0</v>
      </c>
      <c r="H11" s="7"/>
      <c r="I11" s="7"/>
      <c r="J11" s="7"/>
      <c r="K11" s="7"/>
      <c r="L11" s="7"/>
      <c r="M11" s="7"/>
      <c r="N11" s="7"/>
      <c r="O11" s="7"/>
      <c r="P11" s="7"/>
    </row>
    <row r="12" spans="2:16" ht="15">
      <c r="B12" s="97" t="s">
        <v>47</v>
      </c>
      <c r="C12" s="98"/>
      <c r="D12" s="99"/>
      <c r="E12" s="21">
        <v>1</v>
      </c>
      <c r="F12" s="36">
        <v>0</v>
      </c>
      <c r="G12" s="34">
        <f aca="true" t="shared" si="1" ref="G12:G14">E12*F12</f>
        <v>0</v>
      </c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t="s">
        <v>48</v>
      </c>
      <c r="B13" s="97" t="s">
        <v>50</v>
      </c>
      <c r="C13" s="98"/>
      <c r="D13" s="99"/>
      <c r="E13" s="21">
        <v>1</v>
      </c>
      <c r="F13" s="36">
        <v>0</v>
      </c>
      <c r="G13" s="34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</row>
    <row r="14" spans="2:16" ht="15">
      <c r="B14" s="53" t="s">
        <v>49</v>
      </c>
      <c r="C14" s="54"/>
      <c r="D14" s="55"/>
      <c r="E14" s="21">
        <v>1</v>
      </c>
      <c r="F14" s="36">
        <v>0</v>
      </c>
      <c r="G14" s="34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</row>
    <row r="15" spans="2:16" ht="15" customHeight="1">
      <c r="B15" s="148" t="s">
        <v>23</v>
      </c>
      <c r="C15" s="148"/>
      <c r="D15" s="148"/>
      <c r="E15" s="148"/>
      <c r="F15" s="147">
        <f>SUM(F7:G7,G9:G14)</f>
        <v>0</v>
      </c>
      <c r="G15" s="147"/>
      <c r="H15" s="7"/>
      <c r="I15" s="7"/>
      <c r="J15" s="7"/>
      <c r="K15" s="7"/>
      <c r="L15" s="7"/>
      <c r="M15" s="7"/>
      <c r="N15" s="7"/>
      <c r="O15" s="7"/>
      <c r="P15" s="7"/>
    </row>
    <row r="16" spans="2:16" ht="15">
      <c r="B16" s="22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ht="18.75">
      <c r="B17" s="3" t="s">
        <v>2</v>
      </c>
    </row>
    <row r="18" spans="2:7" ht="15">
      <c r="B18" s="135"/>
      <c r="C18" s="137"/>
      <c r="D18" s="137"/>
      <c r="E18" s="136"/>
      <c r="F18" s="135" t="s">
        <v>21</v>
      </c>
      <c r="G18" s="136"/>
    </row>
    <row r="19" spans="2:7" ht="28.5" customHeight="1">
      <c r="B19" s="141" t="s">
        <v>44</v>
      </c>
      <c r="C19" s="142"/>
      <c r="D19" s="142"/>
      <c r="E19" s="143"/>
      <c r="F19" s="144">
        <v>0</v>
      </c>
      <c r="G19" s="145"/>
    </row>
    <row r="20" spans="2:7" ht="15">
      <c r="B20" s="127"/>
      <c r="C20" s="146"/>
      <c r="D20" s="128"/>
      <c r="E20" s="43" t="s">
        <v>19</v>
      </c>
      <c r="F20" s="41" t="s">
        <v>21</v>
      </c>
      <c r="G20" s="45" t="s">
        <v>22</v>
      </c>
    </row>
    <row r="21" spans="2:16" ht="15">
      <c r="B21" s="95" t="s">
        <v>46</v>
      </c>
      <c r="C21" s="95"/>
      <c r="D21" s="95"/>
      <c r="E21" s="47">
        <v>1</v>
      </c>
      <c r="F21" s="33">
        <v>0</v>
      </c>
      <c r="G21" s="20">
        <f>E21*F21</f>
        <v>0</v>
      </c>
      <c r="H21" s="7"/>
      <c r="I21" s="7"/>
      <c r="J21" s="7"/>
      <c r="K21" s="7"/>
      <c r="L21" s="7"/>
      <c r="M21" s="7"/>
      <c r="N21" s="7"/>
      <c r="O21" s="7"/>
      <c r="P21" s="7"/>
    </row>
    <row r="22" spans="2:16" ht="15">
      <c r="B22" s="95" t="s">
        <v>52</v>
      </c>
      <c r="C22" s="95"/>
      <c r="D22" s="95"/>
      <c r="E22" s="47">
        <v>1</v>
      </c>
      <c r="F22" s="33">
        <v>0</v>
      </c>
      <c r="G22" s="20">
        <f aca="true" t="shared" si="2" ref="G22">E22*F22</f>
        <v>0</v>
      </c>
      <c r="H22" s="7"/>
      <c r="I22" s="7"/>
      <c r="J22" s="7"/>
      <c r="K22" s="7"/>
      <c r="L22" s="7"/>
      <c r="M22" s="7"/>
      <c r="N22" s="7"/>
      <c r="O22" s="7"/>
      <c r="P22" s="7"/>
    </row>
    <row r="23" spans="2:16" ht="15">
      <c r="B23" s="96" t="s">
        <v>45</v>
      </c>
      <c r="C23" s="96"/>
      <c r="D23" s="96"/>
      <c r="E23" s="21">
        <v>1</v>
      </c>
      <c r="F23" s="36">
        <v>0</v>
      </c>
      <c r="G23" s="34">
        <f>E23*F23</f>
        <v>0</v>
      </c>
      <c r="H23" s="7"/>
      <c r="I23" s="7"/>
      <c r="J23" s="7"/>
      <c r="K23" s="7"/>
      <c r="L23" s="7"/>
      <c r="M23" s="7"/>
      <c r="N23" s="7"/>
      <c r="O23" s="7"/>
      <c r="P23" s="7"/>
    </row>
    <row r="24" spans="2:16" ht="15">
      <c r="B24" s="97" t="s">
        <v>47</v>
      </c>
      <c r="C24" s="98"/>
      <c r="D24" s="99"/>
      <c r="E24" s="21">
        <v>1</v>
      </c>
      <c r="F24" s="36">
        <v>0</v>
      </c>
      <c r="G24" s="34">
        <f aca="true" t="shared" si="3" ref="G24:G26">E24*F24</f>
        <v>0</v>
      </c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t="s">
        <v>48</v>
      </c>
      <c r="B25" s="97" t="s">
        <v>50</v>
      </c>
      <c r="C25" s="98"/>
      <c r="D25" s="99"/>
      <c r="E25" s="21">
        <v>1</v>
      </c>
      <c r="F25" s="36">
        <v>0</v>
      </c>
      <c r="G25" s="34">
        <f t="shared" si="3"/>
        <v>0</v>
      </c>
      <c r="H25" s="7"/>
      <c r="I25" s="7"/>
      <c r="J25" s="7"/>
      <c r="K25" s="7"/>
      <c r="L25" s="7"/>
      <c r="M25" s="7"/>
      <c r="N25" s="7"/>
      <c r="O25" s="7"/>
      <c r="P25" s="7"/>
    </row>
    <row r="26" spans="2:16" ht="15">
      <c r="B26" s="53" t="s">
        <v>49</v>
      </c>
      <c r="C26" s="54"/>
      <c r="D26" s="55"/>
      <c r="E26" s="21">
        <v>1</v>
      </c>
      <c r="F26" s="36">
        <v>0</v>
      </c>
      <c r="G26" s="34">
        <f t="shared" si="3"/>
        <v>0</v>
      </c>
      <c r="H26" s="7"/>
      <c r="I26" s="7"/>
      <c r="J26" s="7"/>
      <c r="K26" s="7"/>
      <c r="L26" s="7"/>
      <c r="M26" s="7"/>
      <c r="N26" s="7"/>
      <c r="O26" s="7"/>
      <c r="P26" s="7"/>
    </row>
    <row r="27" spans="2:7" ht="15" customHeight="1">
      <c r="B27" s="149" t="s">
        <v>23</v>
      </c>
      <c r="C27" s="150"/>
      <c r="D27" s="150"/>
      <c r="E27" s="151"/>
      <c r="F27" s="147">
        <f>SUM(F19:G19,G21:G26)</f>
        <v>0</v>
      </c>
      <c r="G27" s="147"/>
    </row>
    <row r="28" ht="12.75" customHeight="1">
      <c r="B28" s="3"/>
    </row>
    <row r="29" ht="18.75">
      <c r="B29" s="3" t="s">
        <v>0</v>
      </c>
    </row>
    <row r="30" spans="2:7" ht="15">
      <c r="B30" s="135"/>
      <c r="C30" s="137"/>
      <c r="D30" s="137"/>
      <c r="E30" s="136"/>
      <c r="F30" s="135" t="s">
        <v>21</v>
      </c>
      <c r="G30" s="136"/>
    </row>
    <row r="31" spans="2:7" ht="27.75" customHeight="1">
      <c r="B31" s="141" t="s">
        <v>44</v>
      </c>
      <c r="C31" s="142"/>
      <c r="D31" s="142"/>
      <c r="E31" s="143"/>
      <c r="F31" s="144">
        <v>0</v>
      </c>
      <c r="G31" s="145"/>
    </row>
    <row r="32" spans="2:7" ht="15">
      <c r="B32" s="127"/>
      <c r="C32" s="146"/>
      <c r="D32" s="128"/>
      <c r="E32" s="43" t="s">
        <v>19</v>
      </c>
      <c r="F32" s="41" t="s">
        <v>21</v>
      </c>
      <c r="G32" s="45" t="s">
        <v>22</v>
      </c>
    </row>
    <row r="33" spans="2:16" ht="15">
      <c r="B33" s="95" t="s">
        <v>46</v>
      </c>
      <c r="C33" s="95"/>
      <c r="D33" s="95"/>
      <c r="E33" s="47">
        <v>1</v>
      </c>
      <c r="F33" s="33">
        <v>0</v>
      </c>
      <c r="G33" s="20">
        <f>E33*F33</f>
        <v>0</v>
      </c>
      <c r="H33" s="7"/>
      <c r="I33" s="7"/>
      <c r="J33" s="7"/>
      <c r="K33" s="7"/>
      <c r="L33" s="7"/>
      <c r="M33" s="7"/>
      <c r="N33" s="7"/>
      <c r="O33" s="7"/>
      <c r="P33" s="7"/>
    </row>
    <row r="34" spans="2:16" ht="15">
      <c r="B34" s="95" t="s">
        <v>52</v>
      </c>
      <c r="C34" s="95"/>
      <c r="D34" s="95"/>
      <c r="E34" s="47">
        <v>1</v>
      </c>
      <c r="F34" s="33">
        <v>0</v>
      </c>
      <c r="G34" s="20">
        <f aca="true" t="shared" si="4" ref="G34">E34*F34</f>
        <v>0</v>
      </c>
      <c r="H34" s="7"/>
      <c r="I34" s="7"/>
      <c r="J34" s="7"/>
      <c r="K34" s="7"/>
      <c r="L34" s="7"/>
      <c r="M34" s="7"/>
      <c r="N34" s="7"/>
      <c r="O34" s="7"/>
      <c r="P34" s="7"/>
    </row>
    <row r="35" spans="2:16" ht="15">
      <c r="B35" s="96" t="s">
        <v>45</v>
      </c>
      <c r="C35" s="96"/>
      <c r="D35" s="96"/>
      <c r="E35" s="21">
        <v>1</v>
      </c>
      <c r="F35" s="36">
        <v>0</v>
      </c>
      <c r="G35" s="34">
        <f>E35*F35</f>
        <v>0</v>
      </c>
      <c r="H35" s="7"/>
      <c r="I35" s="7"/>
      <c r="J35" s="7"/>
      <c r="K35" s="7"/>
      <c r="L35" s="7"/>
      <c r="M35" s="7"/>
      <c r="N35" s="7"/>
      <c r="O35" s="7"/>
      <c r="P35" s="7"/>
    </row>
    <row r="36" spans="2:16" ht="15">
      <c r="B36" s="97" t="s">
        <v>47</v>
      </c>
      <c r="C36" s="98"/>
      <c r="D36" s="99"/>
      <c r="E36" s="21">
        <v>1</v>
      </c>
      <c r="F36" s="36">
        <v>0</v>
      </c>
      <c r="G36" s="34">
        <f aca="true" t="shared" si="5" ref="G36:G38">E36*F36</f>
        <v>0</v>
      </c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t="s">
        <v>48</v>
      </c>
      <c r="B37" s="97" t="s">
        <v>50</v>
      </c>
      <c r="C37" s="98"/>
      <c r="D37" s="99"/>
      <c r="E37" s="21">
        <v>1</v>
      </c>
      <c r="F37" s="36">
        <v>0</v>
      </c>
      <c r="G37" s="34">
        <f t="shared" si="5"/>
        <v>0</v>
      </c>
      <c r="H37" s="7"/>
      <c r="I37" s="7"/>
      <c r="J37" s="7"/>
      <c r="K37" s="7"/>
      <c r="L37" s="7"/>
      <c r="M37" s="7"/>
      <c r="N37" s="7"/>
      <c r="O37" s="7"/>
      <c r="P37" s="7"/>
    </row>
    <row r="38" spans="2:16" ht="15">
      <c r="B38" s="53" t="s">
        <v>49</v>
      </c>
      <c r="C38" s="54"/>
      <c r="D38" s="55"/>
      <c r="E38" s="21">
        <v>1</v>
      </c>
      <c r="F38" s="36">
        <v>0</v>
      </c>
      <c r="G38" s="34">
        <f t="shared" si="5"/>
        <v>0</v>
      </c>
      <c r="H38" s="7"/>
      <c r="I38" s="7"/>
      <c r="J38" s="7"/>
      <c r="K38" s="7"/>
      <c r="L38" s="7"/>
      <c r="M38" s="7"/>
      <c r="N38" s="7"/>
      <c r="O38" s="7"/>
      <c r="P38" s="7"/>
    </row>
    <row r="39" spans="2:7" ht="15" customHeight="1">
      <c r="B39" s="149" t="s">
        <v>23</v>
      </c>
      <c r="C39" s="150"/>
      <c r="D39" s="150"/>
      <c r="E39" s="151"/>
      <c r="F39" s="147">
        <f>SUM(F31:G31,G33:G38)</f>
        <v>0</v>
      </c>
      <c r="G39" s="147"/>
    </row>
    <row r="40" ht="15">
      <c r="C40" s="4"/>
    </row>
    <row r="41" spans="2:8" s="56" customFormat="1" ht="30">
      <c r="B41" s="112" t="s">
        <v>78</v>
      </c>
      <c r="C41" s="112"/>
      <c r="D41" s="112"/>
      <c r="E41" s="79"/>
      <c r="F41" s="78" t="s">
        <v>71</v>
      </c>
      <c r="G41" s="78" t="s">
        <v>72</v>
      </c>
      <c r="H41" s="78" t="s">
        <v>23</v>
      </c>
    </row>
    <row r="42" spans="2:8" s="56" customFormat="1" ht="15">
      <c r="B42" s="112"/>
      <c r="C42" s="112"/>
      <c r="D42" s="112"/>
      <c r="E42" s="79" t="s">
        <v>64</v>
      </c>
      <c r="F42" s="80">
        <v>0</v>
      </c>
      <c r="G42" s="78">
        <v>11</v>
      </c>
      <c r="H42" s="81">
        <f>F42*G42</f>
        <v>0</v>
      </c>
    </row>
    <row r="43" spans="2:8" s="56" customFormat="1" ht="15">
      <c r="B43" s="112"/>
      <c r="C43" s="112"/>
      <c r="D43" s="112"/>
      <c r="E43" s="79" t="s">
        <v>65</v>
      </c>
      <c r="F43" s="80">
        <v>0</v>
      </c>
      <c r="G43" s="78">
        <v>4</v>
      </c>
      <c r="H43" s="81">
        <f>F43*G43</f>
        <v>0</v>
      </c>
    </row>
    <row r="44" spans="2:8" s="56" customFormat="1" ht="15">
      <c r="B44" s="113" t="s">
        <v>23</v>
      </c>
      <c r="C44" s="113"/>
      <c r="D44" s="113"/>
      <c r="E44" s="113"/>
      <c r="F44" s="113"/>
      <c r="G44" s="113"/>
      <c r="H44" s="90">
        <f>H42+H43</f>
        <v>0</v>
      </c>
    </row>
    <row r="45" spans="2:8" s="56" customFormat="1" ht="15">
      <c r="B45" s="82"/>
      <c r="C45" s="82"/>
      <c r="D45" s="82"/>
      <c r="E45" s="82"/>
      <c r="F45" s="82"/>
      <c r="G45" s="82"/>
      <c r="H45" s="83"/>
    </row>
    <row r="46" spans="2:8" s="56" customFormat="1" ht="15">
      <c r="B46" s="82"/>
      <c r="C46" s="82"/>
      <c r="D46" s="82"/>
      <c r="E46" s="82"/>
      <c r="F46" s="82"/>
      <c r="G46" s="82"/>
      <c r="H46" s="83"/>
    </row>
    <row r="47" spans="3:9" ht="120.75" customHeight="1">
      <c r="C47" s="23"/>
      <c r="D47" s="23"/>
      <c r="E47" s="23"/>
      <c r="F47" s="52" t="s">
        <v>74</v>
      </c>
      <c r="G47" s="52" t="s">
        <v>73</v>
      </c>
      <c r="H47" s="13"/>
      <c r="I47" s="51"/>
    </row>
    <row r="48" spans="2:7" s="56" customFormat="1" ht="45.75" customHeight="1">
      <c r="B48" s="154" t="s">
        <v>54</v>
      </c>
      <c r="C48" s="155"/>
      <c r="D48" s="156"/>
      <c r="E48" s="49" t="s">
        <v>24</v>
      </c>
      <c r="F48" s="35">
        <v>0</v>
      </c>
      <c r="G48" s="85"/>
    </row>
    <row r="49" spans="2:11" s="56" customFormat="1" ht="29.25" customHeight="1">
      <c r="B49" s="157"/>
      <c r="C49" s="158"/>
      <c r="D49" s="159"/>
      <c r="E49" s="49" t="s">
        <v>25</v>
      </c>
      <c r="F49" s="35">
        <v>0</v>
      </c>
      <c r="G49" s="85"/>
      <c r="K49" s="18"/>
    </row>
    <row r="50" spans="2:7" s="56" customFormat="1" ht="29.25" customHeight="1">
      <c r="B50" s="15"/>
      <c r="C50" s="15"/>
      <c r="D50" s="15"/>
      <c r="E50" s="49" t="s">
        <v>26</v>
      </c>
      <c r="F50" s="35">
        <v>0</v>
      </c>
      <c r="G50" s="85"/>
    </row>
    <row r="51" spans="2:7" s="56" customFormat="1" ht="29.25" customHeight="1">
      <c r="B51" s="15"/>
      <c r="C51" s="15"/>
      <c r="D51" s="15"/>
      <c r="E51" s="49" t="s">
        <v>27</v>
      </c>
      <c r="F51" s="35">
        <v>0</v>
      </c>
      <c r="G51" s="84">
        <f>F51/3*4</f>
        <v>0</v>
      </c>
    </row>
    <row r="52" spans="2:7" s="56" customFormat="1" ht="29.25" customHeight="1">
      <c r="B52" s="15"/>
      <c r="C52" s="15"/>
      <c r="D52" s="15"/>
      <c r="E52" s="49" t="s">
        <v>28</v>
      </c>
      <c r="F52" s="35">
        <v>0</v>
      </c>
      <c r="G52" s="84">
        <f aca="true" t="shared" si="6" ref="G52:G57">F52/3*4</f>
        <v>0</v>
      </c>
    </row>
    <row r="53" spans="2:7" s="56" customFormat="1" ht="29.25" customHeight="1">
      <c r="B53" s="15"/>
      <c r="C53" s="15"/>
      <c r="D53" s="15"/>
      <c r="E53" s="49" t="s">
        <v>29</v>
      </c>
      <c r="F53" s="35">
        <v>0</v>
      </c>
      <c r="G53" s="84">
        <f t="shared" si="6"/>
        <v>0</v>
      </c>
    </row>
    <row r="54" spans="2:7" s="56" customFormat="1" ht="29.25" customHeight="1">
      <c r="B54" s="15"/>
      <c r="C54" s="15"/>
      <c r="D54" s="15"/>
      <c r="E54" s="49" t="s">
        <v>30</v>
      </c>
      <c r="F54" s="35">
        <v>0</v>
      </c>
      <c r="G54" s="84">
        <f t="shared" si="6"/>
        <v>0</v>
      </c>
    </row>
    <row r="55" spans="2:7" s="56" customFormat="1" ht="29.25" customHeight="1">
      <c r="B55" s="15"/>
      <c r="C55" s="15"/>
      <c r="D55" s="15"/>
      <c r="E55" s="49" t="s">
        <v>31</v>
      </c>
      <c r="F55" s="35">
        <v>0</v>
      </c>
      <c r="G55" s="84">
        <f t="shared" si="6"/>
        <v>0</v>
      </c>
    </row>
    <row r="56" spans="2:7" s="56" customFormat="1" ht="29.25" customHeight="1">
      <c r="B56" s="15"/>
      <c r="C56" s="15"/>
      <c r="D56" s="15"/>
      <c r="E56" s="49" t="s">
        <v>32</v>
      </c>
      <c r="F56" s="35">
        <v>0</v>
      </c>
      <c r="G56" s="84">
        <f t="shared" si="6"/>
        <v>0</v>
      </c>
    </row>
    <row r="57" spans="2:7" s="56" customFormat="1" ht="29.25" customHeight="1">
      <c r="B57" s="15"/>
      <c r="C57" s="15"/>
      <c r="D57" s="15"/>
      <c r="E57" s="26" t="s">
        <v>33</v>
      </c>
      <c r="F57" s="86">
        <v>0</v>
      </c>
      <c r="G57" s="84">
        <f t="shared" si="6"/>
        <v>0</v>
      </c>
    </row>
    <row r="58" spans="2:7" s="56" customFormat="1" ht="15">
      <c r="B58" s="148" t="s">
        <v>23</v>
      </c>
      <c r="C58" s="148"/>
      <c r="D58" s="148"/>
      <c r="E58" s="148"/>
      <c r="F58" s="50"/>
      <c r="G58" s="89">
        <f>SUM(F48:F50,G51:G57)</f>
        <v>0</v>
      </c>
    </row>
    <row r="59" spans="2:6" ht="15">
      <c r="B59" s="31" t="s">
        <v>76</v>
      </c>
      <c r="E59" s="30"/>
      <c r="F59" s="7"/>
    </row>
    <row r="60" ht="15">
      <c r="B60" s="1" t="s">
        <v>37</v>
      </c>
    </row>
    <row r="62" spans="2:9" ht="64.5" customHeight="1">
      <c r="B62" s="154" t="s">
        <v>53</v>
      </c>
      <c r="C62" s="155"/>
      <c r="D62" s="156"/>
      <c r="E62" s="5"/>
      <c r="F62" s="41" t="s">
        <v>38</v>
      </c>
      <c r="G62" s="41" t="s">
        <v>3</v>
      </c>
      <c r="H62" s="41" t="s">
        <v>39</v>
      </c>
      <c r="I62" s="41" t="s">
        <v>22</v>
      </c>
    </row>
    <row r="63" spans="2:9" ht="28.5" customHeight="1">
      <c r="B63" s="157"/>
      <c r="C63" s="158"/>
      <c r="D63" s="159"/>
      <c r="E63" s="27" t="s">
        <v>34</v>
      </c>
      <c r="F63" s="33">
        <v>0</v>
      </c>
      <c r="G63" s="43" t="s">
        <v>4</v>
      </c>
      <c r="H63" s="33">
        <v>0</v>
      </c>
      <c r="I63" s="40">
        <f>F63*H63</f>
        <v>0</v>
      </c>
    </row>
    <row r="64" spans="2:9" ht="28.5" customHeight="1">
      <c r="B64" s="44"/>
      <c r="C64" s="64"/>
      <c r="D64" s="65"/>
      <c r="E64" s="25" t="s">
        <v>27</v>
      </c>
      <c r="F64" s="33">
        <v>0</v>
      </c>
      <c r="G64" s="43" t="s">
        <v>4</v>
      </c>
      <c r="H64" s="33">
        <v>0</v>
      </c>
      <c r="I64" s="40">
        <f aca="true" t="shared" si="7" ref="I64:I70">F64*H64</f>
        <v>0</v>
      </c>
    </row>
    <row r="65" spans="2:9" ht="28.5" customHeight="1">
      <c r="B65" s="44"/>
      <c r="C65" s="66"/>
      <c r="D65" s="67"/>
      <c r="E65" s="46" t="s">
        <v>28</v>
      </c>
      <c r="F65" s="33">
        <v>0</v>
      </c>
      <c r="G65" s="43" t="s">
        <v>4</v>
      </c>
      <c r="H65" s="33">
        <v>0</v>
      </c>
      <c r="I65" s="40">
        <f t="shared" si="7"/>
        <v>0</v>
      </c>
    </row>
    <row r="66" spans="2:9" ht="28.5" customHeight="1">
      <c r="B66" s="44"/>
      <c r="C66" s="66"/>
      <c r="D66" s="67"/>
      <c r="E66" s="46" t="s">
        <v>29</v>
      </c>
      <c r="F66" s="33">
        <v>0</v>
      </c>
      <c r="G66" s="43" t="s">
        <v>4</v>
      </c>
      <c r="H66" s="33">
        <v>0</v>
      </c>
      <c r="I66" s="40">
        <f t="shared" si="7"/>
        <v>0</v>
      </c>
    </row>
    <row r="67" spans="2:9" ht="28.5" customHeight="1">
      <c r="B67" s="44"/>
      <c r="C67" s="66"/>
      <c r="D67" s="67"/>
      <c r="E67" s="46" t="s">
        <v>30</v>
      </c>
      <c r="F67" s="33">
        <v>0</v>
      </c>
      <c r="G67" s="43" t="s">
        <v>4</v>
      </c>
      <c r="H67" s="33">
        <v>0</v>
      </c>
      <c r="I67" s="40">
        <f t="shared" si="7"/>
        <v>0</v>
      </c>
    </row>
    <row r="68" spans="2:9" ht="28.5" customHeight="1">
      <c r="B68" s="44"/>
      <c r="C68" s="66"/>
      <c r="D68" s="67"/>
      <c r="E68" s="46" t="s">
        <v>31</v>
      </c>
      <c r="F68" s="33">
        <v>0</v>
      </c>
      <c r="G68" s="43" t="s">
        <v>4</v>
      </c>
      <c r="H68" s="33">
        <v>0</v>
      </c>
      <c r="I68" s="40">
        <f t="shared" si="7"/>
        <v>0</v>
      </c>
    </row>
    <row r="69" spans="2:9" ht="28.5" customHeight="1">
      <c r="B69" s="44"/>
      <c r="C69" s="66"/>
      <c r="D69" s="67"/>
      <c r="E69" s="46" t="s">
        <v>32</v>
      </c>
      <c r="F69" s="33">
        <v>0</v>
      </c>
      <c r="G69" s="43" t="s">
        <v>4</v>
      </c>
      <c r="H69" s="33">
        <v>0</v>
      </c>
      <c r="I69" s="40">
        <f t="shared" si="7"/>
        <v>0</v>
      </c>
    </row>
    <row r="70" spans="2:9" ht="28.5" customHeight="1">
      <c r="B70" s="44"/>
      <c r="C70" s="44"/>
      <c r="D70" s="44"/>
      <c r="E70" s="26" t="s">
        <v>33</v>
      </c>
      <c r="F70" s="33">
        <v>0</v>
      </c>
      <c r="G70" s="28" t="s">
        <v>4</v>
      </c>
      <c r="H70" s="37">
        <v>0</v>
      </c>
      <c r="I70" s="40">
        <f t="shared" si="7"/>
        <v>0</v>
      </c>
    </row>
    <row r="71" spans="2:9" ht="15" customHeight="1">
      <c r="B71" s="125" t="s">
        <v>23</v>
      </c>
      <c r="C71" s="125"/>
      <c r="D71" s="125"/>
      <c r="E71" s="125"/>
      <c r="F71" s="125"/>
      <c r="G71" s="125"/>
      <c r="H71" s="125"/>
      <c r="I71" s="88">
        <f>SUM(I63:I70)</f>
        <v>0</v>
      </c>
    </row>
    <row r="72" spans="2:9" ht="60" customHeight="1">
      <c r="B72" s="161" t="s">
        <v>41</v>
      </c>
      <c r="C72" s="161"/>
      <c r="D72" s="161"/>
      <c r="E72" s="161"/>
      <c r="F72" s="161"/>
      <c r="G72" s="161"/>
      <c r="H72" s="161"/>
      <c r="I72" s="161"/>
    </row>
    <row r="73" spans="2:9" ht="43.5" customHeight="1">
      <c r="B73" s="111" t="s">
        <v>42</v>
      </c>
      <c r="C73" s="111"/>
      <c r="D73" s="111"/>
      <c r="E73" s="111"/>
      <c r="F73" s="111"/>
      <c r="G73" s="111"/>
      <c r="H73" s="111"/>
      <c r="I73" s="111"/>
    </row>
    <row r="74" spans="2:15" ht="21">
      <c r="B74" s="48"/>
      <c r="C74" s="48"/>
      <c r="D74" s="48"/>
      <c r="E74" s="48"/>
      <c r="F74" s="48"/>
      <c r="G74" s="48"/>
      <c r="H74" s="48"/>
      <c r="I74" s="48"/>
      <c r="K74" s="56"/>
      <c r="L74" s="93"/>
      <c r="M74" s="93"/>
      <c r="N74" s="93"/>
      <c r="O74" s="93"/>
    </row>
    <row r="75" spans="2:10" s="56" customFormat="1" ht="31.5" customHeight="1">
      <c r="B75"/>
      <c r="C75"/>
      <c r="D75"/>
      <c r="E75" s="19" t="s">
        <v>35</v>
      </c>
      <c r="F75" s="41" t="s">
        <v>3</v>
      </c>
      <c r="G75" s="117" t="s">
        <v>6</v>
      </c>
      <c r="H75" s="117"/>
      <c r="I75" s="117" t="s">
        <v>23</v>
      </c>
      <c r="J75" s="117"/>
    </row>
    <row r="76" spans="2:10" s="56" customFormat="1" ht="42.75" customHeight="1">
      <c r="B76" s="138" t="s">
        <v>56</v>
      </c>
      <c r="C76" s="139"/>
      <c r="D76" s="140"/>
      <c r="E76" s="33">
        <v>0</v>
      </c>
      <c r="F76" s="43" t="s">
        <v>5</v>
      </c>
      <c r="G76" s="115">
        <v>100</v>
      </c>
      <c r="H76" s="116"/>
      <c r="I76" s="114">
        <f>E76*G76</f>
        <v>0</v>
      </c>
      <c r="J76" s="114"/>
    </row>
    <row r="77" spans="2:10" s="56" customFormat="1" ht="21" customHeight="1">
      <c r="B77"/>
      <c r="C77"/>
      <c r="D77"/>
      <c r="E77"/>
      <c r="F77"/>
      <c r="G77"/>
      <c r="H77"/>
      <c r="I77"/>
      <c r="J77"/>
    </row>
    <row r="78" spans="2:10" s="56" customFormat="1" ht="30" customHeight="1">
      <c r="B78"/>
      <c r="C78"/>
      <c r="D78"/>
      <c r="E78" s="8" t="s">
        <v>35</v>
      </c>
      <c r="F78" s="41" t="s">
        <v>3</v>
      </c>
      <c r="G78" s="160" t="s">
        <v>6</v>
      </c>
      <c r="H78" s="160"/>
      <c r="I78" s="117" t="s">
        <v>23</v>
      </c>
      <c r="J78" s="117"/>
    </row>
    <row r="79" spans="2:10" s="56" customFormat="1" ht="36.75" customHeight="1">
      <c r="B79" s="138" t="s">
        <v>57</v>
      </c>
      <c r="C79" s="139"/>
      <c r="D79" s="140"/>
      <c r="E79" s="33">
        <v>0</v>
      </c>
      <c r="F79" s="43" t="s">
        <v>5</v>
      </c>
      <c r="G79" s="115">
        <v>200</v>
      </c>
      <c r="H79" s="116"/>
      <c r="I79" s="121">
        <f>E79*G79</f>
        <v>0</v>
      </c>
      <c r="J79" s="122"/>
    </row>
    <row r="80" spans="2:9" s="56" customFormat="1" ht="28.5" customHeight="1">
      <c r="B80" s="68"/>
      <c r="C80" s="68"/>
      <c r="D80" s="68"/>
      <c r="E80" s="68"/>
      <c r="F80" s="68"/>
      <c r="G80" s="68"/>
      <c r="H80" s="68"/>
      <c r="I80" s="68"/>
    </row>
    <row r="81" spans="2:10" s="56" customFormat="1" ht="47.25" customHeight="1">
      <c r="B81" s="102" t="s">
        <v>59</v>
      </c>
      <c r="C81" s="102"/>
      <c r="D81" s="102"/>
      <c r="E81" s="19" t="s">
        <v>35</v>
      </c>
      <c r="F81" s="41" t="s">
        <v>3</v>
      </c>
      <c r="G81" s="117" t="s">
        <v>6</v>
      </c>
      <c r="H81" s="117"/>
      <c r="I81" s="117" t="s">
        <v>23</v>
      </c>
      <c r="J81" s="117"/>
    </row>
    <row r="82" spans="2:10" s="56" customFormat="1" ht="15">
      <c r="B82"/>
      <c r="C82" s="10" t="s">
        <v>7</v>
      </c>
      <c r="D82" s="6"/>
      <c r="E82" s="38">
        <v>0</v>
      </c>
      <c r="F82" s="42" t="s">
        <v>5</v>
      </c>
      <c r="G82" s="123">
        <v>150</v>
      </c>
      <c r="H82" s="123"/>
      <c r="I82" s="118">
        <f>E82*G82</f>
        <v>0</v>
      </c>
      <c r="J82" s="118"/>
    </row>
    <row r="83" spans="2:10" s="56" customFormat="1" ht="15">
      <c r="B83"/>
      <c r="C83" s="9" t="s">
        <v>8</v>
      </c>
      <c r="D83" s="5"/>
      <c r="E83" s="38">
        <v>0</v>
      </c>
      <c r="F83" s="43" t="s">
        <v>5</v>
      </c>
      <c r="G83" s="119">
        <v>3</v>
      </c>
      <c r="H83" s="119"/>
      <c r="I83" s="120">
        <f aca="true" t="shared" si="8" ref="I83:I85">E83*G83</f>
        <v>0</v>
      </c>
      <c r="J83" s="120"/>
    </row>
    <row r="84" spans="2:10" s="56" customFormat="1" ht="15">
      <c r="B84"/>
      <c r="C84" s="9" t="s">
        <v>9</v>
      </c>
      <c r="D84" s="5"/>
      <c r="E84" s="38">
        <v>0</v>
      </c>
      <c r="F84" s="43" t="s">
        <v>5</v>
      </c>
      <c r="G84" s="119">
        <v>3</v>
      </c>
      <c r="H84" s="119"/>
      <c r="I84" s="120">
        <f t="shared" si="8"/>
        <v>0</v>
      </c>
      <c r="J84" s="120"/>
    </row>
    <row r="85" spans="2:10" s="56" customFormat="1" ht="15">
      <c r="B85"/>
      <c r="C85" s="100" t="s">
        <v>10</v>
      </c>
      <c r="D85" s="101"/>
      <c r="E85" s="38">
        <v>0</v>
      </c>
      <c r="F85" s="43" t="s">
        <v>5</v>
      </c>
      <c r="G85" s="124">
        <v>3</v>
      </c>
      <c r="H85" s="124"/>
      <c r="I85" s="120">
        <f t="shared" si="8"/>
        <v>0</v>
      </c>
      <c r="J85" s="120"/>
    </row>
    <row r="86" spans="2:10" s="56" customFormat="1" ht="15" customHeight="1">
      <c r="B86" s="125" t="s">
        <v>23</v>
      </c>
      <c r="C86" s="125"/>
      <c r="D86" s="125"/>
      <c r="E86" s="125"/>
      <c r="F86" s="125"/>
      <c r="G86" s="125"/>
      <c r="H86" s="125"/>
      <c r="I86" s="126">
        <f>SUM(I82:J85)</f>
        <v>0</v>
      </c>
      <c r="J86" s="126"/>
    </row>
    <row r="87" spans="2:9" s="56" customFormat="1" ht="15">
      <c r="B87" s="68"/>
      <c r="C87" s="68"/>
      <c r="D87" s="68"/>
      <c r="E87" s="68"/>
      <c r="F87" s="68"/>
      <c r="G87" s="68"/>
      <c r="H87" s="68"/>
      <c r="I87" s="68"/>
    </row>
    <row r="88" spans="2:15" ht="18" customHeight="1">
      <c r="B88" s="32"/>
      <c r="C88" s="32"/>
      <c r="D88" s="32"/>
      <c r="E88" s="32"/>
      <c r="F88" s="32"/>
      <c r="G88" s="32"/>
      <c r="H88" s="32"/>
      <c r="I88" s="32"/>
      <c r="K88" s="56"/>
      <c r="L88" s="56"/>
      <c r="M88" s="56"/>
      <c r="N88" s="56"/>
      <c r="O88" s="56"/>
    </row>
    <row r="89" spans="5:15" ht="48.75" customHeight="1">
      <c r="E89" s="41" t="s">
        <v>35</v>
      </c>
      <c r="F89" s="41" t="s">
        <v>3</v>
      </c>
      <c r="G89" s="17" t="s">
        <v>36</v>
      </c>
      <c r="H89" s="29" t="s">
        <v>18</v>
      </c>
      <c r="I89" s="117" t="s">
        <v>23</v>
      </c>
      <c r="J89" s="117"/>
      <c r="K89" s="56"/>
      <c r="L89" s="56"/>
      <c r="M89" s="56"/>
      <c r="N89" s="56"/>
      <c r="O89" s="56"/>
    </row>
    <row r="90" spans="2:15" ht="31.5" customHeight="1">
      <c r="B90" s="138" t="s">
        <v>55</v>
      </c>
      <c r="C90" s="139"/>
      <c r="D90" s="140"/>
      <c r="E90" s="38">
        <v>0</v>
      </c>
      <c r="F90" s="43" t="s">
        <v>4</v>
      </c>
      <c r="G90" s="33">
        <v>0</v>
      </c>
      <c r="H90" s="94">
        <v>114</v>
      </c>
      <c r="I90" s="121">
        <f>E90+(G90*H90)</f>
        <v>0</v>
      </c>
      <c r="J90" s="122"/>
      <c r="K90" s="56"/>
      <c r="L90" s="56"/>
      <c r="M90" s="56"/>
      <c r="N90" s="56"/>
      <c r="O90" s="56"/>
    </row>
    <row r="91" spans="2:15" ht="15">
      <c r="B91" s="1" t="s">
        <v>40</v>
      </c>
      <c r="K91" s="56"/>
      <c r="L91" s="56"/>
      <c r="M91" s="56"/>
      <c r="N91" s="56"/>
      <c r="O91" s="56"/>
    </row>
    <row r="92" spans="11:15" ht="15">
      <c r="K92" s="56"/>
      <c r="L92" s="56"/>
      <c r="M92" s="56"/>
      <c r="N92" s="56"/>
      <c r="O92" s="56"/>
    </row>
    <row r="93" spans="3:10" ht="15">
      <c r="C93" s="11"/>
      <c r="D93" s="11"/>
      <c r="E93" s="12"/>
      <c r="G93" s="12"/>
      <c r="H93" s="12"/>
      <c r="I93" s="13"/>
      <c r="J93" s="13"/>
    </row>
    <row r="94" spans="2:15" ht="35.25" customHeight="1">
      <c r="B94" s="102" t="s">
        <v>58</v>
      </c>
      <c r="C94" s="102"/>
      <c r="D94" s="102"/>
      <c r="E94" s="19" t="s">
        <v>35</v>
      </c>
      <c r="F94" s="41" t="s">
        <v>3</v>
      </c>
      <c r="G94" s="117" t="s">
        <v>6</v>
      </c>
      <c r="H94" s="117"/>
      <c r="I94" s="117" t="s">
        <v>23</v>
      </c>
      <c r="J94" s="117"/>
      <c r="K94" s="56"/>
      <c r="L94" s="56"/>
      <c r="M94" s="56"/>
      <c r="N94" s="56"/>
      <c r="O94" s="56"/>
    </row>
    <row r="95" spans="3:15" ht="15">
      <c r="C95" s="10" t="s">
        <v>7</v>
      </c>
      <c r="D95" s="6"/>
      <c r="E95" s="38">
        <v>0</v>
      </c>
      <c r="F95" s="42" t="s">
        <v>5</v>
      </c>
      <c r="G95" s="123">
        <v>30</v>
      </c>
      <c r="H95" s="123"/>
      <c r="I95" s="118">
        <f>E95*G95</f>
        <v>0</v>
      </c>
      <c r="J95" s="118"/>
      <c r="K95" s="56"/>
      <c r="L95" s="56"/>
      <c r="M95" s="56"/>
      <c r="N95" s="56"/>
      <c r="O95" s="56"/>
    </row>
    <row r="96" spans="3:15" ht="15">
      <c r="C96" s="9" t="s">
        <v>8</v>
      </c>
      <c r="D96" s="5"/>
      <c r="E96" s="38">
        <v>0</v>
      </c>
      <c r="F96" s="43" t="s">
        <v>5</v>
      </c>
      <c r="G96" s="119">
        <v>10</v>
      </c>
      <c r="H96" s="119"/>
      <c r="I96" s="120">
        <f aca="true" t="shared" si="9" ref="I96:I98">E96*G96</f>
        <v>0</v>
      </c>
      <c r="J96" s="120"/>
      <c r="K96" s="56"/>
      <c r="L96" s="56"/>
      <c r="M96" s="56"/>
      <c r="N96" s="56"/>
      <c r="O96" s="56"/>
    </row>
    <row r="97" spans="3:15" ht="15">
      <c r="C97" s="9" t="s">
        <v>9</v>
      </c>
      <c r="D97" s="5"/>
      <c r="E97" s="38">
        <v>0</v>
      </c>
      <c r="F97" s="43" t="s">
        <v>5</v>
      </c>
      <c r="G97" s="119">
        <v>5</v>
      </c>
      <c r="H97" s="119"/>
      <c r="I97" s="120">
        <f t="shared" si="9"/>
        <v>0</v>
      </c>
      <c r="J97" s="120"/>
      <c r="K97" s="56"/>
      <c r="L97" s="56"/>
      <c r="M97" s="56"/>
      <c r="N97" s="56"/>
      <c r="O97" s="56"/>
    </row>
    <row r="98" spans="3:15" ht="15">
      <c r="C98" s="100" t="s">
        <v>10</v>
      </c>
      <c r="D98" s="101"/>
      <c r="E98" s="38">
        <v>0</v>
      </c>
      <c r="F98" s="43" t="s">
        <v>5</v>
      </c>
      <c r="G98" s="124">
        <v>3</v>
      </c>
      <c r="H98" s="124"/>
      <c r="I98" s="120">
        <f t="shared" si="9"/>
        <v>0</v>
      </c>
      <c r="J98" s="120"/>
      <c r="K98" s="56"/>
      <c r="L98" s="56"/>
      <c r="M98" s="56"/>
      <c r="N98" s="56"/>
      <c r="O98" s="56"/>
    </row>
    <row r="99" spans="2:10" s="56" customFormat="1" ht="15" customHeight="1">
      <c r="B99" s="125" t="s">
        <v>23</v>
      </c>
      <c r="C99" s="125"/>
      <c r="D99" s="125"/>
      <c r="E99" s="125"/>
      <c r="F99" s="125"/>
      <c r="G99" s="125"/>
      <c r="H99" s="125"/>
      <c r="I99" s="126">
        <f>SUM(I95:J98)</f>
        <v>0</v>
      </c>
      <c r="J99" s="126"/>
    </row>
    <row r="100" spans="3:11" ht="15">
      <c r="C100" s="16"/>
      <c r="D100" s="16"/>
      <c r="E100" s="16"/>
      <c r="F100" s="13"/>
      <c r="G100" s="12"/>
      <c r="H100" s="12"/>
      <c r="I100" s="13"/>
      <c r="J100" s="13"/>
      <c r="K100" s="56"/>
    </row>
    <row r="101" spans="3:10" s="56" customFormat="1" ht="15">
      <c r="C101" s="16"/>
      <c r="D101" s="16"/>
      <c r="E101" s="16"/>
      <c r="F101" s="13"/>
      <c r="G101" s="12"/>
      <c r="H101" s="12"/>
      <c r="I101" s="13"/>
      <c r="J101" s="13"/>
    </row>
    <row r="102" spans="2:12" s="56" customFormat="1" ht="78.75" customHeight="1">
      <c r="B102" s="105" t="s">
        <v>60</v>
      </c>
      <c r="C102" s="105"/>
      <c r="D102" s="106"/>
      <c r="E102" s="109" t="s">
        <v>3</v>
      </c>
      <c r="F102" s="103" t="s">
        <v>75</v>
      </c>
      <c r="G102" s="104"/>
      <c r="H102" s="131" t="s">
        <v>69</v>
      </c>
      <c r="I102" s="131" t="s">
        <v>35</v>
      </c>
      <c r="J102" s="109" t="s">
        <v>23</v>
      </c>
      <c r="L102" s="72"/>
    </row>
    <row r="103" spans="2:15" s="56" customFormat="1" ht="51" customHeight="1">
      <c r="B103" s="107"/>
      <c r="C103" s="107"/>
      <c r="D103" s="108"/>
      <c r="E103" s="110"/>
      <c r="F103" s="74" t="s">
        <v>68</v>
      </c>
      <c r="G103" s="74" t="s">
        <v>67</v>
      </c>
      <c r="H103" s="132"/>
      <c r="I103" s="132"/>
      <c r="J103" s="110"/>
      <c r="L103" s="72"/>
      <c r="N103" s="134"/>
      <c r="O103" s="134"/>
    </row>
    <row r="104" spans="3:10" s="56" customFormat="1" ht="15">
      <c r="C104" s="129" t="s">
        <v>15</v>
      </c>
      <c r="D104" s="130"/>
      <c r="E104" s="58" t="s">
        <v>66</v>
      </c>
      <c r="F104" s="76">
        <v>101270</v>
      </c>
      <c r="G104" s="77">
        <v>186960</v>
      </c>
      <c r="H104" s="63">
        <v>0</v>
      </c>
      <c r="I104" s="38">
        <v>0</v>
      </c>
      <c r="J104" s="75">
        <f>I104*H104*(SUM(F104:G104))</f>
        <v>0</v>
      </c>
    </row>
    <row r="105" spans="3:10" s="56" customFormat="1" ht="15">
      <c r="C105" s="129" t="s">
        <v>16</v>
      </c>
      <c r="D105" s="130"/>
      <c r="E105" s="71" t="s">
        <v>66</v>
      </c>
      <c r="F105" s="76">
        <v>98800</v>
      </c>
      <c r="G105" s="77">
        <v>182400</v>
      </c>
      <c r="H105" s="63">
        <v>0</v>
      </c>
      <c r="I105" s="38">
        <v>0</v>
      </c>
      <c r="J105" s="75">
        <f>I105*H105*(SUM(F105:G105))</f>
        <v>0</v>
      </c>
    </row>
    <row r="106" spans="2:10" s="56" customFormat="1" ht="15" customHeight="1">
      <c r="B106" s="125" t="s">
        <v>23</v>
      </c>
      <c r="C106" s="125"/>
      <c r="D106" s="125"/>
      <c r="E106" s="125"/>
      <c r="F106" s="125"/>
      <c r="G106" s="125"/>
      <c r="H106" s="125"/>
      <c r="I106" s="125"/>
      <c r="J106" s="87">
        <f>SUM(J104:J105)</f>
        <v>0</v>
      </c>
    </row>
    <row r="107" spans="3:10" s="56" customFormat="1" ht="15">
      <c r="C107" s="60"/>
      <c r="D107" s="60"/>
      <c r="E107" s="61"/>
      <c r="F107" s="69"/>
      <c r="G107" s="69"/>
      <c r="H107" s="61"/>
      <c r="I107" s="70"/>
      <c r="J107" s="70"/>
    </row>
    <row r="108" spans="2:10" s="56" customFormat="1" ht="15">
      <c r="B108"/>
      <c r="C108"/>
      <c r="D108"/>
      <c r="E108"/>
      <c r="F108"/>
      <c r="G108"/>
      <c r="H108"/>
      <c r="I108"/>
      <c r="J108"/>
    </row>
    <row r="109" spans="2:12" s="56" customFormat="1" ht="51" customHeight="1">
      <c r="B109" s="162" t="s">
        <v>61</v>
      </c>
      <c r="C109" s="105"/>
      <c r="D109" s="106"/>
      <c r="E109" s="109" t="s">
        <v>3</v>
      </c>
      <c r="F109" s="103" t="s">
        <v>75</v>
      </c>
      <c r="G109" s="104"/>
      <c r="H109" s="131" t="s">
        <v>70</v>
      </c>
      <c r="I109" s="131" t="s">
        <v>35</v>
      </c>
      <c r="J109" s="109" t="s">
        <v>23</v>
      </c>
      <c r="L109" s="72"/>
    </row>
    <row r="110" spans="2:12" s="56" customFormat="1" ht="51" customHeight="1">
      <c r="B110" s="163"/>
      <c r="C110" s="164"/>
      <c r="D110" s="165"/>
      <c r="E110" s="110"/>
      <c r="F110" s="74" t="s">
        <v>68</v>
      </c>
      <c r="G110" s="74" t="s">
        <v>67</v>
      </c>
      <c r="H110" s="132"/>
      <c r="I110" s="132"/>
      <c r="J110" s="110"/>
      <c r="L110" s="72"/>
    </row>
    <row r="111" spans="3:10" s="56" customFormat="1" ht="15">
      <c r="C111" s="152" t="s">
        <v>15</v>
      </c>
      <c r="D111" s="153"/>
      <c r="E111" s="73" t="s">
        <v>66</v>
      </c>
      <c r="F111" s="76">
        <v>101270</v>
      </c>
      <c r="G111" s="77">
        <v>186960</v>
      </c>
      <c r="H111" s="63">
        <v>0</v>
      </c>
      <c r="I111" s="38">
        <v>0</v>
      </c>
      <c r="J111" s="75">
        <f>I111*H111*(SUM(F111:G111))</f>
        <v>0</v>
      </c>
    </row>
    <row r="112" spans="3:10" s="56" customFormat="1" ht="15">
      <c r="C112" s="129" t="s">
        <v>16</v>
      </c>
      <c r="D112" s="130"/>
      <c r="E112" s="73" t="s">
        <v>66</v>
      </c>
      <c r="F112" s="76">
        <v>98800</v>
      </c>
      <c r="G112" s="77">
        <v>182400</v>
      </c>
      <c r="H112" s="63">
        <v>0</v>
      </c>
      <c r="I112" s="38">
        <v>0</v>
      </c>
      <c r="J112" s="75">
        <f>I112*H112*(SUM(F112:G112))</f>
        <v>0</v>
      </c>
    </row>
    <row r="113" spans="2:10" s="56" customFormat="1" ht="15" customHeight="1">
      <c r="B113" s="125" t="s">
        <v>23</v>
      </c>
      <c r="C113" s="125"/>
      <c r="D113" s="125"/>
      <c r="E113" s="125"/>
      <c r="F113" s="125"/>
      <c r="G113" s="125"/>
      <c r="H113" s="125"/>
      <c r="I113" s="125"/>
      <c r="J113" s="87">
        <f>SUM(J111:J112)</f>
        <v>0</v>
      </c>
    </row>
    <row r="114" spans="3:10" s="56" customFormat="1" ht="15">
      <c r="C114" s="60"/>
      <c r="D114" s="60"/>
      <c r="E114" s="61"/>
      <c r="F114" s="69"/>
      <c r="G114" s="69"/>
      <c r="H114" s="61"/>
      <c r="I114" s="70"/>
      <c r="J114" s="70"/>
    </row>
    <row r="115" spans="3:10" s="56" customFormat="1" ht="15.75" customHeight="1">
      <c r="C115" s="60"/>
      <c r="D115" s="60"/>
      <c r="E115" s="61"/>
      <c r="G115" s="61"/>
      <c r="H115" s="61"/>
      <c r="I115" s="62"/>
      <c r="J115" s="62"/>
    </row>
    <row r="116" spans="2:12" s="56" customFormat="1" ht="72" customHeight="1">
      <c r="B116" s="133" t="s">
        <v>62</v>
      </c>
      <c r="C116" s="133"/>
      <c r="D116" s="133"/>
      <c r="E116" s="57" t="s">
        <v>3</v>
      </c>
      <c r="F116" s="59" t="s">
        <v>35</v>
      </c>
      <c r="G116" s="103" t="s">
        <v>75</v>
      </c>
      <c r="H116" s="104"/>
      <c r="I116" s="168" t="s">
        <v>23</v>
      </c>
      <c r="J116" s="168"/>
      <c r="L116" s="72"/>
    </row>
    <row r="117" spans="3:10" s="56" customFormat="1" ht="15">
      <c r="C117" s="129" t="s">
        <v>15</v>
      </c>
      <c r="D117" s="130"/>
      <c r="E117" s="73" t="s">
        <v>51</v>
      </c>
      <c r="F117" s="38">
        <v>0</v>
      </c>
      <c r="G117" s="169">
        <v>288230</v>
      </c>
      <c r="H117" s="170"/>
      <c r="I117" s="171">
        <f>G117*F117</f>
        <v>0</v>
      </c>
      <c r="J117" s="172"/>
    </row>
    <row r="118" spans="3:10" s="56" customFormat="1" ht="15">
      <c r="C118" s="129" t="s">
        <v>16</v>
      </c>
      <c r="D118" s="130"/>
      <c r="E118" s="73" t="s">
        <v>51</v>
      </c>
      <c r="F118" s="63">
        <v>0</v>
      </c>
      <c r="G118" s="169">
        <v>281200</v>
      </c>
      <c r="H118" s="170"/>
      <c r="I118" s="171">
        <f>G118*F118</f>
        <v>0</v>
      </c>
      <c r="J118" s="172"/>
    </row>
    <row r="119" spans="2:10" s="56" customFormat="1" ht="15" customHeight="1">
      <c r="B119" s="125" t="s">
        <v>23</v>
      </c>
      <c r="C119" s="125"/>
      <c r="D119" s="125"/>
      <c r="E119" s="125"/>
      <c r="F119" s="125"/>
      <c r="G119" s="125"/>
      <c r="H119" s="125"/>
      <c r="I119" s="126">
        <f>SUM(I115:J118)</f>
        <v>0</v>
      </c>
      <c r="J119" s="126"/>
    </row>
    <row r="120" spans="3:10" s="56" customFormat="1" ht="15">
      <c r="C120" s="16"/>
      <c r="D120" s="16"/>
      <c r="E120" s="16"/>
      <c r="F120" s="13"/>
      <c r="G120" s="12"/>
      <c r="H120" s="12"/>
      <c r="I120" s="13"/>
      <c r="J120" s="13"/>
    </row>
    <row r="122" spans="2:15" ht="35.25" customHeight="1">
      <c r="B122" s="102" t="s">
        <v>77</v>
      </c>
      <c r="C122" s="102"/>
      <c r="D122" s="102"/>
      <c r="E122" s="19" t="s">
        <v>35</v>
      </c>
      <c r="F122" s="41" t="s">
        <v>3</v>
      </c>
      <c r="G122" s="127" t="s">
        <v>6</v>
      </c>
      <c r="H122" s="128"/>
      <c r="I122" s="117" t="s">
        <v>23</v>
      </c>
      <c r="J122" s="117"/>
      <c r="L122" s="92"/>
      <c r="M122" s="92"/>
      <c r="N122" s="92"/>
      <c r="O122" s="56"/>
    </row>
    <row r="123" spans="3:15" ht="15">
      <c r="C123" s="5" t="s">
        <v>12</v>
      </c>
      <c r="D123" s="5"/>
      <c r="E123" s="38">
        <v>0</v>
      </c>
      <c r="F123" s="39" t="s">
        <v>14</v>
      </c>
      <c r="G123" s="124">
        <v>114</v>
      </c>
      <c r="H123" s="124"/>
      <c r="I123" s="120">
        <f aca="true" t="shared" si="10" ref="I123:I125">E123*G123</f>
        <v>0</v>
      </c>
      <c r="J123" s="120"/>
      <c r="L123" s="56"/>
      <c r="M123" s="56"/>
      <c r="N123" s="56"/>
      <c r="O123" s="56"/>
    </row>
    <row r="124" spans="3:15" ht="15">
      <c r="C124" s="5" t="s">
        <v>13</v>
      </c>
      <c r="D124" s="5"/>
      <c r="E124" s="38">
        <v>0</v>
      </c>
      <c r="F124" s="39" t="s">
        <v>14</v>
      </c>
      <c r="G124" s="124">
        <v>176</v>
      </c>
      <c r="H124" s="124"/>
      <c r="I124" s="120">
        <f t="shared" si="10"/>
        <v>0</v>
      </c>
      <c r="J124" s="120"/>
      <c r="L124" s="56"/>
      <c r="M124" s="56"/>
      <c r="N124" s="56"/>
      <c r="O124" s="56"/>
    </row>
    <row r="125" spans="3:10" ht="15">
      <c r="C125" s="5" t="s">
        <v>11</v>
      </c>
      <c r="D125" s="5"/>
      <c r="E125" s="38">
        <v>0</v>
      </c>
      <c r="F125" s="39" t="s">
        <v>14</v>
      </c>
      <c r="G125" s="124">
        <v>67</v>
      </c>
      <c r="H125" s="124"/>
      <c r="I125" s="120">
        <f t="shared" si="10"/>
        <v>0</v>
      </c>
      <c r="J125" s="120"/>
    </row>
    <row r="126" spans="2:10" s="56" customFormat="1" ht="15" customHeight="1">
      <c r="B126" s="125" t="s">
        <v>23</v>
      </c>
      <c r="C126" s="125"/>
      <c r="D126" s="125"/>
      <c r="E126" s="125"/>
      <c r="F126" s="125"/>
      <c r="G126" s="125"/>
      <c r="H126" s="125"/>
      <c r="I126" s="126">
        <f>SUM(I122:J125)</f>
        <v>0</v>
      </c>
      <c r="J126" s="126"/>
    </row>
    <row r="127" ht="15">
      <c r="C127" s="1"/>
    </row>
    <row r="128" spans="3:10" ht="15">
      <c r="C128" s="16"/>
      <c r="D128" s="16"/>
      <c r="E128" s="16"/>
      <c r="F128" s="13"/>
      <c r="G128" s="12"/>
      <c r="H128" s="12"/>
      <c r="I128" s="13"/>
      <c r="J128" s="13"/>
    </row>
    <row r="130" spans="2:10" ht="26.25">
      <c r="B130" s="56"/>
      <c r="C130" s="166" t="s">
        <v>63</v>
      </c>
      <c r="D130" s="166"/>
      <c r="E130" s="166"/>
      <c r="F130" s="91"/>
      <c r="G130" s="167">
        <f>SUM(F15,F27,F39,H44,G58,I71,I76,I79,I86,I90,I99,J106,J113,I119,I126)</f>
        <v>0</v>
      </c>
      <c r="H130" s="167"/>
      <c r="I130" s="56"/>
      <c r="J130" s="56"/>
    </row>
    <row r="131" ht="15.75" customHeight="1"/>
    <row r="132" spans="11:12" ht="15">
      <c r="K132" s="56"/>
      <c r="L132" s="56"/>
    </row>
  </sheetData>
  <mergeCells count="128">
    <mergeCell ref="C130:E130"/>
    <mergeCell ref="G130:H130"/>
    <mergeCell ref="G116:H116"/>
    <mergeCell ref="I116:J116"/>
    <mergeCell ref="G117:H117"/>
    <mergeCell ref="I117:J117"/>
    <mergeCell ref="I118:J118"/>
    <mergeCell ref="C118:D118"/>
    <mergeCell ref="G118:H118"/>
    <mergeCell ref="G125:H125"/>
    <mergeCell ref="I125:J125"/>
    <mergeCell ref="G123:H123"/>
    <mergeCell ref="I123:J123"/>
    <mergeCell ref="G98:H98"/>
    <mergeCell ref="G94:H94"/>
    <mergeCell ref="G81:H81"/>
    <mergeCell ref="B71:H71"/>
    <mergeCell ref="G78:H78"/>
    <mergeCell ref="B72:I72"/>
    <mergeCell ref="G84:H84"/>
    <mergeCell ref="I84:J84"/>
    <mergeCell ref="B126:H126"/>
    <mergeCell ref="I126:J126"/>
    <mergeCell ref="B109:D110"/>
    <mergeCell ref="E109:E110"/>
    <mergeCell ref="F109:G109"/>
    <mergeCell ref="H109:H110"/>
    <mergeCell ref="I109:I110"/>
    <mergeCell ref="J109:J110"/>
    <mergeCell ref="C112:D112"/>
    <mergeCell ref="F31:G31"/>
    <mergeCell ref="B7:E7"/>
    <mergeCell ref="B30:E30"/>
    <mergeCell ref="F30:G30"/>
    <mergeCell ref="B27:E27"/>
    <mergeCell ref="F27:G27"/>
    <mergeCell ref="F7:G7"/>
    <mergeCell ref="B62:D63"/>
    <mergeCell ref="B32:D32"/>
    <mergeCell ref="B48:D49"/>
    <mergeCell ref="B58:E58"/>
    <mergeCell ref="N103:O103"/>
    <mergeCell ref="B12:D12"/>
    <mergeCell ref="B13:D13"/>
    <mergeCell ref="F6:G6"/>
    <mergeCell ref="F18:G18"/>
    <mergeCell ref="B18:E18"/>
    <mergeCell ref="B76:D76"/>
    <mergeCell ref="B79:D79"/>
    <mergeCell ref="B19:E19"/>
    <mergeCell ref="F19:G19"/>
    <mergeCell ref="B20:D20"/>
    <mergeCell ref="F15:G15"/>
    <mergeCell ref="B6:E6"/>
    <mergeCell ref="B11:D11"/>
    <mergeCell ref="B10:D10"/>
    <mergeCell ref="B9:D9"/>
    <mergeCell ref="B8:D8"/>
    <mergeCell ref="B15:E15"/>
    <mergeCell ref="B31:E31"/>
    <mergeCell ref="B35:D35"/>
    <mergeCell ref="B36:D36"/>
    <mergeCell ref="B37:D37"/>
    <mergeCell ref="B39:E39"/>
    <mergeCell ref="F39:G39"/>
    <mergeCell ref="G85:H85"/>
    <mergeCell ref="I85:J85"/>
    <mergeCell ref="G95:H95"/>
    <mergeCell ref="G124:H124"/>
    <mergeCell ref="I124:J124"/>
    <mergeCell ref="G97:H97"/>
    <mergeCell ref="I97:J97"/>
    <mergeCell ref="B86:H86"/>
    <mergeCell ref="I86:J86"/>
    <mergeCell ref="B99:H99"/>
    <mergeCell ref="I99:J99"/>
    <mergeCell ref="B106:I106"/>
    <mergeCell ref="B113:I113"/>
    <mergeCell ref="B119:H119"/>
    <mergeCell ref="I119:J119"/>
    <mergeCell ref="I122:J122"/>
    <mergeCell ref="G122:H122"/>
    <mergeCell ref="C105:D105"/>
    <mergeCell ref="I102:I103"/>
    <mergeCell ref="H102:H103"/>
    <mergeCell ref="J102:J103"/>
    <mergeCell ref="C117:D117"/>
    <mergeCell ref="B116:D116"/>
    <mergeCell ref="I98:J98"/>
    <mergeCell ref="F102:G102"/>
    <mergeCell ref="B102:D103"/>
    <mergeCell ref="E102:E103"/>
    <mergeCell ref="B73:I73"/>
    <mergeCell ref="B41:D43"/>
    <mergeCell ref="B44:G44"/>
    <mergeCell ref="I76:J76"/>
    <mergeCell ref="G76:H76"/>
    <mergeCell ref="G75:H75"/>
    <mergeCell ref="I95:J95"/>
    <mergeCell ref="G96:H96"/>
    <mergeCell ref="I96:J96"/>
    <mergeCell ref="I79:J79"/>
    <mergeCell ref="I78:J78"/>
    <mergeCell ref="G79:H79"/>
    <mergeCell ref="I94:J94"/>
    <mergeCell ref="I82:J82"/>
    <mergeCell ref="G83:H83"/>
    <mergeCell ref="I81:J81"/>
    <mergeCell ref="I75:J75"/>
    <mergeCell ref="I83:J83"/>
    <mergeCell ref="G82:H82"/>
    <mergeCell ref="I89:J89"/>
    <mergeCell ref="I90:J90"/>
    <mergeCell ref="B21:D21"/>
    <mergeCell ref="B22:D22"/>
    <mergeCell ref="B23:D23"/>
    <mergeCell ref="B24:D24"/>
    <mergeCell ref="B25:D25"/>
    <mergeCell ref="B33:D33"/>
    <mergeCell ref="B34:D34"/>
    <mergeCell ref="C85:D85"/>
    <mergeCell ref="B122:D122"/>
    <mergeCell ref="C98:D98"/>
    <mergeCell ref="B81:D81"/>
    <mergeCell ref="C104:D104"/>
    <mergeCell ref="C111:D111"/>
    <mergeCell ref="B90:D90"/>
    <mergeCell ref="B94:D94"/>
  </mergeCells>
  <printOptions/>
  <pageMargins left="0.7" right="0.7" top="0.787401575" bottom="0.787401575" header="0.3" footer="0.3"/>
  <pageSetup fitToHeight="0" fitToWidth="1" horizontalDpi="600" verticalDpi="600" orientation="portrait" paperSize="8" scale="61" r:id="rId1"/>
  <ignoredErrors>
    <ignoredError sqref="G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Dyluš Vojtěch</cp:lastModifiedBy>
  <cp:lastPrinted>2018-05-22T12:14:09Z</cp:lastPrinted>
  <dcterms:created xsi:type="dcterms:W3CDTF">2017-08-29T06:09:42Z</dcterms:created>
  <dcterms:modified xsi:type="dcterms:W3CDTF">2018-06-21T10:20:47Z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-290627797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 2a ZD - Cenová tabulka 31_5_2018_elmag.xlsx, Příloha č. 2b ZD - Cenová tabulka 31_5_2018_optbal.xlsx</vt:lpwstr>
  </property>
  <property fmtid="{D5CDD505-2E9C-101B-9397-08002B2CF9AE}" pid="5" name="_AuthorEmail">
    <vt:lpwstr>Josef.Novak@cnb.cz</vt:lpwstr>
  </property>
  <property fmtid="{D5CDD505-2E9C-101B-9397-08002B2CF9AE}" pid="6" name="_AuthorEmailDisplayName">
    <vt:lpwstr>Novák Josef</vt:lpwstr>
  </property>
  <property fmtid="{D5CDD505-2E9C-101B-9397-08002B2CF9AE}" pid="7" name="_PreviousAdHocReviewCycleID">
    <vt:i4>-1765905023</vt:i4>
  </property>
  <property fmtid="{D5CDD505-2E9C-101B-9397-08002B2CF9AE}" pid="8" name="_ReviewingToolsShownOnce">
    <vt:lpwstr/>
  </property>
</Properties>
</file>