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'List1'!$B$1:$G$71</definedName>
  </definedNames>
  <calcPr calcId="145621"/>
</workbook>
</file>

<file path=xl/sharedStrings.xml><?xml version="1.0" encoding="utf-8"?>
<sst xmlns="http://schemas.openxmlformats.org/spreadsheetml/2006/main" count="115" uniqueCount="81">
  <si>
    <t>Název služby</t>
  </si>
  <si>
    <t>Název odpadu</t>
  </si>
  <si>
    <t>N</t>
  </si>
  <si>
    <t>Absorpční činidla, filtrační materiály (včetně olejových filtrů jinak blíže neurčených), čistící tkaniny a ochranné oděvy znečištěné nebezpečnými látkami</t>
  </si>
  <si>
    <t>Olověné akumulátory</t>
  </si>
  <si>
    <t>Zářivky a jiný odpad obsahující rtuť</t>
  </si>
  <si>
    <t>Ni-Cd baterie a akumulátory</t>
  </si>
  <si>
    <t>O</t>
  </si>
  <si>
    <t>Papírové a lepenkové obaly (skartace)</t>
  </si>
  <si>
    <t>Papírové a lepenkové obaly (bankovní drť)</t>
  </si>
  <si>
    <t>Dřevěné obaly</t>
  </si>
  <si>
    <t>Směsné obaly</t>
  </si>
  <si>
    <t>Poskytování služeb v oblasti odpadového hospodářství</t>
  </si>
  <si>
    <t>K.</t>
  </si>
  <si>
    <t>Katal. č.</t>
  </si>
  <si>
    <t>Plasty</t>
  </si>
  <si>
    <t>Kovy</t>
  </si>
  <si>
    <t>Obaly obsahující zbytky nebezpečných látek nebo obaly těmito látkami znečištěné</t>
  </si>
  <si>
    <t xml:space="preserve">Vyřazená zařízení obsahující chlorfluorovodíky    </t>
  </si>
  <si>
    <t>Plastové obaly (PET)</t>
  </si>
  <si>
    <t>Dřevo</t>
  </si>
  <si>
    <t>Objemný odpad</t>
  </si>
  <si>
    <t>Skleněné obaly</t>
  </si>
  <si>
    <t>Katal. Č.</t>
  </si>
  <si>
    <t>Směsný komunální odpad</t>
  </si>
  <si>
    <t>a)</t>
  </si>
  <si>
    <t>b)</t>
  </si>
  <si>
    <t>Cenová tabulka</t>
  </si>
  <si>
    <t>Cena v Kč bez DPH/t</t>
  </si>
  <si>
    <t>Cena v Kč bez DPH/hod.</t>
  </si>
  <si>
    <t>Modelový počet jednotek (t) za 48 měsíců</t>
  </si>
  <si>
    <t>Modelový počet hodin za 48 měsíců</t>
  </si>
  <si>
    <t>Cena za modelový počet hodin za 48 měsíců v Kč bez DPH</t>
  </si>
  <si>
    <t>Modelový počet výsypů za 48 měsíců</t>
  </si>
  <si>
    <t>Cena za modelový počet výsypů za 48 měsíců v Kč bez DPH</t>
  </si>
  <si>
    <t>Účastník vyplní pouze všechna žlutě podbarvená pole.</t>
  </si>
  <si>
    <t>Cena za modelový počet jednotek (t) za 48 měsíců v Kč bez DPH</t>
  </si>
  <si>
    <t>Cena v Kč bez DPH/1x  výsyp jedné nádoby</t>
  </si>
  <si>
    <t xml:space="preserve">Vyřazené elektrické a elektronické zařízení obsahující nebezpečné látky neuvedené pod č. 200121 a 200236  </t>
  </si>
  <si>
    <t>Absorpční činidla, filtrační materiály, čistící tkaniny a ochranné oděvy neuvedené pod číslem 150202</t>
  </si>
  <si>
    <t>Vyřazená zařízení neuvedená pod čísly 160209 - 160213</t>
  </si>
  <si>
    <t>Budova ústředí "Na Příkopě 28"</t>
  </si>
  <si>
    <t>A) Ceny za odvoz odpadů: *)</t>
  </si>
  <si>
    <t>Cena v Kč bez DPH/odvoz</t>
  </si>
  <si>
    <t>Modelový počet odvozů za 48 měsíců</t>
  </si>
  <si>
    <t>Cena za modelový počet odvozů za 48 měsíců v Kč bez DPH</t>
  </si>
  <si>
    <t>Cena za odvoz nebezpečných odpadů</t>
  </si>
  <si>
    <t>Cena za odvoz ostatních odpadů (včetně živočišných a směsných odpadů)</t>
  </si>
  <si>
    <t>Cena celkem za odvoz modelového počtu odpadů v Kč bez DPH</t>
  </si>
  <si>
    <t>B) Ceny za likvidaci jednotlivých druhů odpadů:</t>
  </si>
  <si>
    <t>a) Ceny za likvidaci nebezpečných odpadů (kategorie N)</t>
  </si>
  <si>
    <t xml:space="preserve">Cena celkem za likvidaci modelového počtu nebezpečných odpadů (kategorie N) </t>
  </si>
  <si>
    <t>b) Ceny za likvidaci obalů, biologického odpadu, elektrických a elektronických zařízení (kategorie O)</t>
  </si>
  <si>
    <t>Cena celkem za likvidaci modelového počtu jednotlivých druhů odpadů v Kč bez DPH</t>
  </si>
  <si>
    <t>pasáž budovy ústředí "Na Příkopě" (21 nádob o objemu 240 l - výsyp 2x týdně - út, pá)</t>
  </si>
  <si>
    <t>budova záložního pracoviště "Zličín" (1 nádoba o objemu 120 l - výsyp 1x měsíc - st)</t>
  </si>
  <si>
    <t>Textilní materiály</t>
  </si>
  <si>
    <t xml:space="preserve">Cena celkem za likvidaci obalů, biologického odpadu, elektrických a elektronických zařízení (kategorie O) </t>
  </si>
  <si>
    <t>080318</t>
  </si>
  <si>
    <t>Odpadní tiskařský toner neuvedený pod číslem 080317</t>
  </si>
  <si>
    <t>Plastové obaly (PE folie)</t>
  </si>
  <si>
    <t>Papírové a lepenkové obaly (lepenka)</t>
  </si>
  <si>
    <t>Papírové a lepenkové obaly (směsný papír)</t>
  </si>
  <si>
    <t>Ostré předměty</t>
  </si>
  <si>
    <t>Železo a ocel</t>
  </si>
  <si>
    <r>
      <t>*) Objem odpadu na 1 odvoz činí u ostatních odpadů a u nebezpečných odpadů cca 9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(kontejner), v případě odvozu zdravotnického odpadu se jedná o vozidlo typu Pick Up.</t>
    </r>
  </si>
  <si>
    <t>Odpady, na jejichž sběr a odstraňování jsou kladeny zvláštní požadavky s ohledem na prevenci infekce **)</t>
  </si>
  <si>
    <t>**) V ceně za odvoz zdravotnického odpadu je zahrnuta rovněž cena jednorázových sběrných nádob.</t>
  </si>
  <si>
    <t>Cena za odvoz zdravotnického odpadu</t>
  </si>
  <si>
    <t>Příloha č. 3 ZD</t>
  </si>
  <si>
    <r>
      <rPr>
        <b/>
        <sz val="14"/>
        <color rgb="FFFF0000"/>
        <rFont val="Times New Roman"/>
        <family val="1"/>
      </rPr>
      <t>!!!Pozn.:</t>
    </r>
    <r>
      <rPr>
        <sz val="14"/>
        <color rgb="FFFF0000"/>
        <rFont val="Times New Roman"/>
        <family val="1"/>
      </rPr>
      <t xml:space="preserve"> U odpadů, které bude účastník likvidovat bezúplatně, případně je bude od zadavatele vykupovat, uvede účastník do příslušného žlutě podbarveného pole 0,-. Výkupní cena bude stanovena dohodou, a to dle aktuální situace na trhu.</t>
    </r>
    <r>
      <rPr>
        <b/>
        <sz val="14"/>
        <color rgb="FFFF0000"/>
        <rFont val="Times New Roman"/>
        <family val="1"/>
      </rPr>
      <t>!!!</t>
    </r>
  </si>
  <si>
    <t>Biologicky rozložitelný odpad z kuchyní a stravoven (včetně pronájmu nádob na odpad)</t>
  </si>
  <si>
    <t>Jedlý olej a tuk (včetně pronájmu nádob na odpad)</t>
  </si>
  <si>
    <t xml:space="preserve">Vyřazené elektrické a elektronické zařízení neuvedené pod č. 200121, 200135 a 200123      </t>
  </si>
  <si>
    <t>D) Cena za výsyp sběrných nádob, odvoz a likvidaci komunálního odpadu: ***)</t>
  </si>
  <si>
    <t>Cena celkem za výsyp modelového počtu nádob, odvoz a likvidaci komunálního odpadu v Kč bez DPH</t>
  </si>
  <si>
    <t xml:space="preserve">Cena za obsluhu centrálního skladu odpadů 1 pracovníkem (zahrnuje zejména obsluhu balíkovacího lisu, odpadových shozů, dotřídění jednotlivých druhů odpadů) v pracovní dny od 6:00 hod. do 21:00 hod. </t>
  </si>
  <si>
    <t>C) Cena za obsluhu centrálního skladu odpadů:</t>
  </si>
  <si>
    <t>Cena celkem za obsluhu centrálního skladu odpadů v rámci modelového počtu hodin v Kč bez DPH</t>
  </si>
  <si>
    <t>***) V ceně za výsyp sběrných nádob, odvoz a likvidaci komunálního odpadu je zahrnuta rovněž cena za pronájem váhy na odpad a sběrných nádob.</t>
  </si>
  <si>
    <r>
      <t>CELKOVÁ NABÍDKOVÁ CENA V KČ BEZ DPH</t>
    </r>
    <r>
      <rPr>
        <b/>
        <sz val="14"/>
        <rFont val="Times New Roman"/>
        <family val="1"/>
      </rPr>
      <t>, tj. cena celkem za odvoz modelového počtu odpadů, cena celkem za likvidaci modelového počtu jednotlivých druhů odpadů, cena celkem za obsluhu centrálního skladu odpadů v rámci modelového počtu hodin a cena celkem za výsyp modelového počtu nádob, odvoz a likvidaci komunálního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</si>
</sst>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6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u val="single"/>
      <sz val="16"/>
      <name val="Times New Roman"/>
      <family val="1"/>
    </font>
    <font>
      <b/>
      <i/>
      <u val="single"/>
      <sz val="16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0" xfId="0" applyFont="1"/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9" fillId="0" borderId="0" xfId="0" applyFont="1" applyAlignment="1">
      <alignment horizontal="right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3" fontId="4" fillId="0" borderId="1" xfId="0" applyNumberFormat="1" applyFont="1" applyBorder="1"/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" fontId="4" fillId="0" borderId="19" xfId="0" applyNumberFormat="1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4" fillId="0" borderId="21" xfId="0" applyNumberFormat="1" applyFont="1" applyBorder="1" applyAlignment="1">
      <alignment vertical="top"/>
    </xf>
    <xf numFmtId="0" fontId="2" fillId="2" borderId="22" xfId="0" applyFont="1" applyFill="1" applyBorder="1"/>
    <xf numFmtId="0" fontId="2" fillId="2" borderId="23" xfId="0" applyFont="1" applyFill="1" applyBorder="1"/>
    <xf numFmtId="0" fontId="4" fillId="2" borderId="24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wrapText="1"/>
    </xf>
    <xf numFmtId="0" fontId="4" fillId="0" borderId="14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25" xfId="0" applyFont="1" applyBorder="1" applyAlignment="1">
      <alignment vertical="top" wrapText="1"/>
    </xf>
    <xf numFmtId="4" fontId="4" fillId="0" borderId="25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12" fillId="0" borderId="0" xfId="0" applyFont="1"/>
    <xf numFmtId="0" fontId="13" fillId="0" borderId="0" xfId="0" applyFont="1" applyFill="1"/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4" fontId="4" fillId="0" borderId="0" xfId="0" applyNumberFormat="1" applyFont="1" applyBorder="1"/>
    <xf numFmtId="4" fontId="4" fillId="0" borderId="0" xfId="0" applyNumberFormat="1" applyFont="1" applyFill="1" applyBorder="1"/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24" xfId="0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26" xfId="0" applyFont="1" applyBorder="1" applyAlignment="1">
      <alignment wrapText="1"/>
    </xf>
    <xf numFmtId="0" fontId="8" fillId="0" borderId="26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4" fillId="2" borderId="24" xfId="0" applyFont="1" applyFill="1" applyBorder="1" applyAlignment="1">
      <alignment/>
    </xf>
    <xf numFmtId="0" fontId="8" fillId="2" borderId="23" xfId="0" applyFont="1" applyFill="1" applyBorder="1" applyAlignment="1">
      <alignment horizontal="center" wrapText="1"/>
    </xf>
    <xf numFmtId="3" fontId="4" fillId="0" borderId="0" xfId="0" applyNumberFormat="1" applyFont="1" applyBorder="1"/>
    <xf numFmtId="4" fontId="4" fillId="0" borderId="32" xfId="0" applyNumberFormat="1" applyFont="1" applyFill="1" applyBorder="1"/>
    <xf numFmtId="4" fontId="4" fillId="0" borderId="33" xfId="0" applyNumberFormat="1" applyFont="1" applyFill="1" applyBorder="1"/>
    <xf numFmtId="4" fontId="4" fillId="0" borderId="32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vertical="top"/>
    </xf>
    <xf numFmtId="4" fontId="4" fillId="0" borderId="34" xfId="0" applyNumberFormat="1" applyFont="1" applyFill="1" applyBorder="1" applyAlignment="1">
      <alignment vertical="top"/>
    </xf>
    <xf numFmtId="4" fontId="4" fillId="0" borderId="32" xfId="0" applyNumberFormat="1" applyFont="1" applyFill="1" applyBorder="1" applyAlignment="1">
      <alignment vertical="top" wrapText="1"/>
    </xf>
    <xf numFmtId="4" fontId="4" fillId="0" borderId="35" xfId="0" applyNumberFormat="1" applyFont="1" applyFill="1" applyBorder="1" applyAlignment="1">
      <alignment vertical="top"/>
    </xf>
    <xf numFmtId="4" fontId="4" fillId="3" borderId="17" xfId="0" applyNumberFormat="1" applyFont="1" applyFill="1" applyBorder="1"/>
    <xf numFmtId="4" fontId="4" fillId="3" borderId="36" xfId="0" applyNumberFormat="1" applyFont="1" applyFill="1" applyBorder="1" applyAlignment="1">
      <alignment vertical="top"/>
    </xf>
    <xf numFmtId="4" fontId="4" fillId="3" borderId="33" xfId="0" applyNumberFormat="1" applyFont="1" applyFill="1" applyBorder="1" applyAlignment="1">
      <alignment vertical="top"/>
    </xf>
    <xf numFmtId="4" fontId="4" fillId="3" borderId="17" xfId="0" applyNumberFormat="1" applyFont="1" applyFill="1" applyBorder="1" applyAlignment="1">
      <alignment horizontal="right" vertical="top"/>
    </xf>
    <xf numFmtId="4" fontId="4" fillId="3" borderId="36" xfId="0" applyNumberFormat="1" applyFont="1" applyFill="1" applyBorder="1"/>
    <xf numFmtId="4" fontId="4" fillId="3" borderId="37" xfId="0" applyNumberFormat="1" applyFont="1" applyFill="1" applyBorder="1"/>
    <xf numFmtId="4" fontId="4" fillId="3" borderId="17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7" xfId="0" applyNumberFormat="1" applyFont="1" applyFill="1" applyBorder="1" applyAlignment="1" quotePrefix="1">
      <alignment horizontal="center"/>
    </xf>
    <xf numFmtId="0" fontId="0" fillId="0" borderId="0" xfId="0" applyFont="1"/>
    <xf numFmtId="2" fontId="4" fillId="0" borderId="1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4" fillId="0" borderId="3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8" fillId="0" borderId="14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41" xfId="0" applyFont="1" applyBorder="1" applyAlignment="1">
      <alignment vertical="top" wrapText="1"/>
    </xf>
    <xf numFmtId="3" fontId="4" fillId="0" borderId="9" xfId="0" applyNumberFormat="1" applyFont="1" applyBorder="1" applyAlignment="1">
      <alignment vertical="top"/>
    </xf>
    <xf numFmtId="3" fontId="4" fillId="0" borderId="9" xfId="0" applyNumberFormat="1" applyFont="1" applyBorder="1"/>
    <xf numFmtId="0" fontId="8" fillId="0" borderId="42" xfId="0" applyFont="1" applyBorder="1" applyAlignment="1">
      <alignment horizontal="left" wrapText="1"/>
    </xf>
    <xf numFmtId="0" fontId="14" fillId="0" borderId="39" xfId="0" applyFont="1" applyBorder="1" applyAlignment="1">
      <alignment wrapText="1"/>
    </xf>
    <xf numFmtId="0" fontId="0" fillId="0" borderId="39" xfId="0" applyBorder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2" borderId="3" xfId="0" applyFont="1" applyFill="1" applyBorder="1" applyAlignment="1">
      <alignment horizontal="left" wrapText="1"/>
    </xf>
    <xf numFmtId="0" fontId="8" fillId="2" borderId="43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8" fillId="2" borderId="23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4" fillId="0" borderId="4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4" fillId="0" borderId="26" xfId="0" applyFont="1" applyBorder="1" applyAlignment="1">
      <alignment horizontal="left"/>
    </xf>
    <xf numFmtId="4" fontId="4" fillId="5" borderId="11" xfId="0" applyNumberFormat="1" applyFont="1" applyFill="1" applyBorder="1" applyAlignment="1" applyProtection="1">
      <alignment horizontal="right" vertical="top" wrapText="1"/>
      <protection locked="0"/>
    </xf>
    <xf numFmtId="4" fontId="4" fillId="5" borderId="46" xfId="0" applyNumberFormat="1" applyFont="1" applyFill="1" applyBorder="1" applyAlignment="1" applyProtection="1">
      <alignment horizontal="right" vertical="top" wrapText="1"/>
      <protection locked="0"/>
    </xf>
    <xf numFmtId="4" fontId="4" fillId="5" borderId="11" xfId="0" applyNumberFormat="1" applyFont="1" applyFill="1" applyBorder="1" applyAlignment="1" applyProtection="1">
      <alignment vertical="top" wrapText="1"/>
      <protection locked="0"/>
    </xf>
    <xf numFmtId="4" fontId="4" fillId="5" borderId="1" xfId="0" applyNumberFormat="1" applyFont="1" applyFill="1" applyBorder="1" applyAlignment="1" applyProtection="1">
      <alignment vertical="top" wrapText="1"/>
      <protection locked="0"/>
    </xf>
    <xf numFmtId="2" fontId="16" fillId="5" borderId="1" xfId="0" applyNumberFormat="1" applyFont="1" applyFill="1" applyBorder="1" applyAlignment="1" applyProtection="1">
      <alignment horizontal="right"/>
      <protection locked="0"/>
    </xf>
    <xf numFmtId="4" fontId="4" fillId="5" borderId="13" xfId="0" applyNumberFormat="1" applyFont="1" applyFill="1" applyBorder="1" applyAlignment="1" applyProtection="1">
      <alignment horizontal="right" vertical="top" wrapText="1"/>
      <protection locked="0"/>
    </xf>
    <xf numFmtId="4" fontId="4" fillId="5" borderId="9" xfId="0" applyNumberFormat="1" applyFont="1" applyFill="1" applyBorder="1" applyAlignment="1" applyProtection="1">
      <alignment horizontal="right" vertical="top" wrapText="1"/>
      <protection locked="0"/>
    </xf>
    <xf numFmtId="4" fontId="4" fillId="5" borderId="1" xfId="0" applyNumberFormat="1" applyFont="1" applyFill="1" applyBorder="1" applyAlignment="1" applyProtection="1">
      <alignment horizontal="right" vertical="top" wrapText="1"/>
      <protection locked="0"/>
    </xf>
    <xf numFmtId="4" fontId="4" fillId="5" borderId="15" xfId="0" applyNumberFormat="1" applyFont="1" applyFill="1" applyBorder="1" applyAlignment="1" applyProtection="1">
      <alignment horizontal="right" vertical="top" wrapText="1"/>
      <protection locked="0"/>
    </xf>
    <xf numFmtId="2" fontId="4" fillId="5" borderId="1" xfId="0" applyNumberFormat="1" applyFont="1" applyFill="1" applyBorder="1" applyAlignment="1" applyProtection="1">
      <alignment horizontal="right" wrapText="1"/>
      <protection locked="0"/>
    </xf>
    <xf numFmtId="2" fontId="4" fillId="5" borderId="9" xfId="0" applyNumberFormat="1" applyFont="1" applyFill="1" applyBorder="1" applyAlignment="1" applyProtection="1">
      <alignment horizontal="righ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1"/>
  <sheetViews>
    <sheetView tabSelected="1" zoomScale="80" zoomScaleNormal="80" workbookViewId="0" topLeftCell="A52">
      <selection activeCell="G59" sqref="G59"/>
    </sheetView>
  </sheetViews>
  <sheetFormatPr defaultColWidth="9.140625" defaultRowHeight="12.75"/>
  <cols>
    <col min="2" max="2" width="8.421875" style="0" customWidth="1"/>
    <col min="3" max="3" width="4.00390625" style="0" customWidth="1"/>
    <col min="4" max="4" width="110.28125" style="0" customWidth="1"/>
    <col min="5" max="5" width="13.421875" style="0" customWidth="1"/>
    <col min="6" max="6" width="11.57421875" style="0" customWidth="1"/>
    <col min="7" max="7" width="15.7109375" style="0" customWidth="1"/>
    <col min="8" max="8" width="32.57421875" style="0" customWidth="1"/>
  </cols>
  <sheetData>
    <row r="1" spans="2:7" ht="20.25">
      <c r="B1" s="9" t="s">
        <v>27</v>
      </c>
      <c r="C1" s="1"/>
      <c r="D1" s="1"/>
      <c r="E1" s="1"/>
      <c r="F1" s="1"/>
      <c r="G1" s="20" t="s">
        <v>69</v>
      </c>
    </row>
    <row r="2" spans="2:7" ht="20.25">
      <c r="B2" s="125"/>
      <c r="C2" s="125"/>
      <c r="D2" s="125"/>
      <c r="E2" s="125"/>
      <c r="F2" s="125"/>
      <c r="G2" s="125"/>
    </row>
    <row r="3" spans="2:7" ht="22.5">
      <c r="B3" s="126" t="s">
        <v>12</v>
      </c>
      <c r="C3" s="126"/>
      <c r="D3" s="126"/>
      <c r="E3" s="126"/>
      <c r="F3" s="126"/>
      <c r="G3" s="126"/>
    </row>
    <row r="4" spans="2:7" ht="16.5" customHeight="1">
      <c r="B4" s="112"/>
      <c r="C4" s="112"/>
      <c r="D4" s="46"/>
      <c r="E4" s="112"/>
      <c r="F4" s="112"/>
      <c r="G4" s="112"/>
    </row>
    <row r="5" spans="2:7" ht="20.25">
      <c r="B5" s="9" t="s">
        <v>35</v>
      </c>
      <c r="C5" s="9"/>
      <c r="D5" s="9"/>
      <c r="E5" s="1"/>
      <c r="F5" s="1"/>
      <c r="G5" s="1"/>
    </row>
    <row r="6" spans="2:7" ht="16.5" customHeight="1">
      <c r="B6" s="9"/>
      <c r="C6" s="9"/>
      <c r="D6" s="9"/>
      <c r="E6" s="1"/>
      <c r="F6" s="1"/>
      <c r="G6" s="1"/>
    </row>
    <row r="7" spans="2:7" ht="18.75" customHeight="1">
      <c r="B7" s="56" t="s">
        <v>41</v>
      </c>
      <c r="C7" s="56"/>
      <c r="D7" s="57"/>
      <c r="E7" s="1"/>
      <c r="F7" s="1"/>
      <c r="G7" s="1"/>
    </row>
    <row r="8" spans="2:7" ht="19.5" customHeight="1" thickBot="1">
      <c r="B8" s="120" t="s">
        <v>42</v>
      </c>
      <c r="C8" s="120"/>
      <c r="D8" s="120"/>
      <c r="E8" s="120"/>
      <c r="F8" s="120"/>
      <c r="G8" s="120"/>
    </row>
    <row r="9" spans="2:8" ht="82.5" customHeight="1" thickBot="1">
      <c r="B9" s="21"/>
      <c r="C9" s="22"/>
      <c r="D9" s="23" t="s">
        <v>0</v>
      </c>
      <c r="E9" s="24" t="s">
        <v>43</v>
      </c>
      <c r="F9" s="25" t="s">
        <v>44</v>
      </c>
      <c r="G9" s="26" t="s">
        <v>45</v>
      </c>
      <c r="H9" s="99"/>
    </row>
    <row r="10" spans="2:7" ht="15.75" customHeight="1">
      <c r="B10" s="6"/>
      <c r="C10" s="5"/>
      <c r="D10" s="3" t="s">
        <v>46</v>
      </c>
      <c r="E10" s="144"/>
      <c r="F10" s="30">
        <v>96</v>
      </c>
      <c r="G10" s="84">
        <f>E10*F10</f>
        <v>0</v>
      </c>
    </row>
    <row r="11" spans="2:7" ht="15.75" customHeight="1">
      <c r="B11" s="6"/>
      <c r="C11" s="5"/>
      <c r="D11" s="3" t="s">
        <v>47</v>
      </c>
      <c r="E11" s="144"/>
      <c r="F11" s="43">
        <v>624</v>
      </c>
      <c r="G11" s="86">
        <f>E11*F11</f>
        <v>0</v>
      </c>
    </row>
    <row r="12" spans="2:7" ht="15.75" customHeight="1" thickBot="1">
      <c r="B12" s="10"/>
      <c r="C12" s="11"/>
      <c r="D12" s="113" t="s">
        <v>68</v>
      </c>
      <c r="E12" s="145"/>
      <c r="F12" s="114">
        <v>48</v>
      </c>
      <c r="G12" s="90">
        <f>E12*F12</f>
        <v>0</v>
      </c>
    </row>
    <row r="13" spans="2:7" ht="21" customHeight="1" thickBot="1">
      <c r="B13" s="7"/>
      <c r="C13" s="8"/>
      <c r="D13" s="119" t="s">
        <v>48</v>
      </c>
      <c r="E13" s="119"/>
      <c r="F13" s="110"/>
      <c r="G13" s="91">
        <f>SUM(G10:G12)</f>
        <v>0</v>
      </c>
    </row>
    <row r="14" spans="2:7" ht="18.75" customHeight="1">
      <c r="B14" s="121" t="s">
        <v>65</v>
      </c>
      <c r="C14" s="121"/>
      <c r="D14" s="121"/>
      <c r="E14" s="121"/>
      <c r="F14" s="121"/>
      <c r="G14" s="121"/>
    </row>
    <row r="15" spans="2:7" ht="15.75" customHeight="1">
      <c r="B15" s="122"/>
      <c r="C15" s="122"/>
      <c r="D15" s="122"/>
      <c r="E15" s="122"/>
      <c r="F15" s="122"/>
      <c r="G15" s="122"/>
    </row>
    <row r="16" spans="2:7" ht="15.75">
      <c r="B16" s="50"/>
      <c r="C16" s="4"/>
      <c r="D16" s="47"/>
      <c r="E16" s="4"/>
      <c r="F16" s="1"/>
      <c r="G16" s="1"/>
    </row>
    <row r="17" spans="2:7" ht="21" thickBot="1">
      <c r="B17" s="127" t="s">
        <v>49</v>
      </c>
      <c r="C17" s="127"/>
      <c r="D17" s="127"/>
      <c r="E17" s="127"/>
      <c r="F17" s="1"/>
      <c r="G17" s="1"/>
    </row>
    <row r="18" spans="2:8" ht="98.25" customHeight="1" thickBot="1">
      <c r="B18" s="69" t="s">
        <v>14</v>
      </c>
      <c r="C18" s="40" t="s">
        <v>13</v>
      </c>
      <c r="D18" s="25" t="s">
        <v>1</v>
      </c>
      <c r="E18" s="41" t="s">
        <v>28</v>
      </c>
      <c r="F18" s="25" t="s">
        <v>30</v>
      </c>
      <c r="G18" s="26" t="s">
        <v>36</v>
      </c>
      <c r="H18" s="100"/>
    </row>
    <row r="19" spans="2:7" ht="18.75" customHeight="1">
      <c r="B19" s="39"/>
      <c r="C19" s="131" t="s">
        <v>50</v>
      </c>
      <c r="D19" s="131"/>
      <c r="E19" s="131"/>
      <c r="F19" s="38"/>
      <c r="G19" s="37"/>
    </row>
    <row r="20" spans="2:7" ht="15.75">
      <c r="B20" s="12">
        <v>150110</v>
      </c>
      <c r="C20" s="2" t="s">
        <v>2</v>
      </c>
      <c r="D20" s="13" t="s">
        <v>17</v>
      </c>
      <c r="E20" s="146"/>
      <c r="F20" s="27">
        <v>1.1</v>
      </c>
      <c r="G20" s="87">
        <f aca="true" t="shared" si="0" ref="G20:G27">E20*F20</f>
        <v>0</v>
      </c>
    </row>
    <row r="21" spans="2:7" ht="31.5">
      <c r="B21" s="12">
        <v>150202</v>
      </c>
      <c r="C21" s="2" t="s">
        <v>2</v>
      </c>
      <c r="D21" s="54" t="s">
        <v>3</v>
      </c>
      <c r="E21" s="146"/>
      <c r="F21" s="53">
        <v>0.5</v>
      </c>
      <c r="G21" s="89">
        <f t="shared" si="0"/>
        <v>0</v>
      </c>
    </row>
    <row r="22" spans="2:7" ht="15.75">
      <c r="B22" s="12">
        <v>160601</v>
      </c>
      <c r="C22" s="2" t="s">
        <v>2</v>
      </c>
      <c r="D22" s="13" t="s">
        <v>4</v>
      </c>
      <c r="E22" s="146"/>
      <c r="F22" s="27">
        <v>0.1</v>
      </c>
      <c r="G22" s="87">
        <f t="shared" si="0"/>
        <v>0</v>
      </c>
    </row>
    <row r="23" spans="2:7" ht="15.75">
      <c r="B23" s="12">
        <v>160602</v>
      </c>
      <c r="C23" s="2" t="s">
        <v>2</v>
      </c>
      <c r="D23" s="13" t="s">
        <v>6</v>
      </c>
      <c r="E23" s="146"/>
      <c r="F23" s="27">
        <v>0.1</v>
      </c>
      <c r="G23" s="87">
        <f t="shared" si="0"/>
        <v>0</v>
      </c>
    </row>
    <row r="24" spans="2:7" ht="15.75">
      <c r="B24" s="12">
        <v>180103</v>
      </c>
      <c r="C24" s="2" t="s">
        <v>2</v>
      </c>
      <c r="D24" s="13" t="s">
        <v>66</v>
      </c>
      <c r="E24" s="146"/>
      <c r="F24" s="27">
        <v>0.1</v>
      </c>
      <c r="G24" s="87">
        <f t="shared" si="0"/>
        <v>0</v>
      </c>
    </row>
    <row r="25" spans="2:7" ht="15.75">
      <c r="B25" s="12">
        <v>200121</v>
      </c>
      <c r="C25" s="2" t="s">
        <v>2</v>
      </c>
      <c r="D25" s="13" t="s">
        <v>5</v>
      </c>
      <c r="E25" s="146"/>
      <c r="F25" s="27">
        <v>0.12</v>
      </c>
      <c r="G25" s="87">
        <f t="shared" si="0"/>
        <v>0</v>
      </c>
    </row>
    <row r="26" spans="2:7" ht="15.75">
      <c r="B26" s="12">
        <v>200123</v>
      </c>
      <c r="C26" s="2" t="s">
        <v>2</v>
      </c>
      <c r="D26" s="13" t="s">
        <v>18</v>
      </c>
      <c r="E26" s="146"/>
      <c r="F26" s="27">
        <v>0.1</v>
      </c>
      <c r="G26" s="87">
        <f t="shared" si="0"/>
        <v>0</v>
      </c>
    </row>
    <row r="27" spans="2:8" ht="15.75">
      <c r="B27" s="12">
        <v>200135</v>
      </c>
      <c r="C27" s="2" t="s">
        <v>2</v>
      </c>
      <c r="D27" s="55" t="s">
        <v>38</v>
      </c>
      <c r="E27" s="147"/>
      <c r="F27" s="27">
        <v>7.5</v>
      </c>
      <c r="G27" s="87">
        <f t="shared" si="0"/>
        <v>0</v>
      </c>
      <c r="H27" s="98"/>
    </row>
    <row r="28" spans="2:7" ht="18.75" customHeight="1" thickBot="1">
      <c r="B28" s="31"/>
      <c r="C28" s="32"/>
      <c r="D28" s="132" t="s">
        <v>51</v>
      </c>
      <c r="E28" s="132"/>
      <c r="F28" s="33"/>
      <c r="G28" s="92">
        <f>SUM(G20:G27)</f>
        <v>0</v>
      </c>
    </row>
    <row r="29" spans="2:7" ht="18.75" customHeight="1">
      <c r="B29" s="140" t="s">
        <v>67</v>
      </c>
      <c r="C29" s="141"/>
      <c r="D29" s="141"/>
      <c r="E29" s="141"/>
      <c r="F29" s="141"/>
      <c r="G29" s="142"/>
    </row>
    <row r="30" spans="2:7" ht="18.75" customHeight="1" thickBot="1">
      <c r="B30" s="107"/>
      <c r="C30" s="108"/>
      <c r="D30" s="108"/>
      <c r="E30" s="108"/>
      <c r="F30" s="108"/>
      <c r="G30" s="109"/>
    </row>
    <row r="31" spans="2:7" ht="18.75" customHeight="1">
      <c r="B31" s="64"/>
      <c r="C31" s="134" t="s">
        <v>52</v>
      </c>
      <c r="D31" s="134"/>
      <c r="E31" s="134"/>
      <c r="F31" s="135"/>
      <c r="G31" s="136"/>
    </row>
    <row r="32" spans="2:7" ht="18.75" customHeight="1">
      <c r="B32" s="103" t="s">
        <v>58</v>
      </c>
      <c r="C32" s="102" t="s">
        <v>7</v>
      </c>
      <c r="D32" s="101" t="s">
        <v>59</v>
      </c>
      <c r="E32" s="148"/>
      <c r="F32" s="105">
        <v>1.9</v>
      </c>
      <c r="G32" s="106">
        <f>E32*F32</f>
        <v>0</v>
      </c>
    </row>
    <row r="33" spans="2:7" ht="15.75">
      <c r="B33" s="18">
        <v>150101</v>
      </c>
      <c r="C33" s="16" t="s">
        <v>7</v>
      </c>
      <c r="D33" s="19" t="s">
        <v>8</v>
      </c>
      <c r="E33" s="149"/>
      <c r="F33" s="29">
        <v>29.65</v>
      </c>
      <c r="G33" s="88">
        <f aca="true" t="shared" si="1" ref="G33:G53">E33*F33</f>
        <v>0</v>
      </c>
    </row>
    <row r="34" spans="2:7" ht="15.75">
      <c r="B34" s="18">
        <v>150101</v>
      </c>
      <c r="C34" s="16" t="s">
        <v>7</v>
      </c>
      <c r="D34" s="19" t="s">
        <v>61</v>
      </c>
      <c r="E34" s="149"/>
      <c r="F34" s="29">
        <v>40.6</v>
      </c>
      <c r="G34" s="88">
        <f>E34*F34</f>
        <v>0</v>
      </c>
    </row>
    <row r="35" spans="2:7" ht="15.75">
      <c r="B35" s="18">
        <v>150101</v>
      </c>
      <c r="C35" s="16" t="s">
        <v>7</v>
      </c>
      <c r="D35" s="19" t="s">
        <v>62</v>
      </c>
      <c r="E35" s="149"/>
      <c r="F35" s="29">
        <v>43.1</v>
      </c>
      <c r="G35" s="88">
        <f>E35*F35</f>
        <v>0</v>
      </c>
    </row>
    <row r="36" spans="2:8" ht="15.75">
      <c r="B36" s="12">
        <v>150101</v>
      </c>
      <c r="C36" s="2" t="s">
        <v>7</v>
      </c>
      <c r="D36" s="17" t="s">
        <v>9</v>
      </c>
      <c r="E36" s="144"/>
      <c r="F36" s="27">
        <v>182.3</v>
      </c>
      <c r="G36" s="87">
        <f t="shared" si="1"/>
        <v>0</v>
      </c>
      <c r="H36" s="104"/>
    </row>
    <row r="37" spans="2:7" ht="15.75">
      <c r="B37" s="12">
        <v>150102</v>
      </c>
      <c r="C37" s="2" t="s">
        <v>7</v>
      </c>
      <c r="D37" s="17" t="s">
        <v>19</v>
      </c>
      <c r="E37" s="144"/>
      <c r="F37" s="27">
        <v>2.9</v>
      </c>
      <c r="G37" s="87">
        <f t="shared" si="1"/>
        <v>0</v>
      </c>
    </row>
    <row r="38" spans="2:7" ht="15.75">
      <c r="B38" s="12">
        <v>150102</v>
      </c>
      <c r="C38" s="2" t="s">
        <v>7</v>
      </c>
      <c r="D38" s="17" t="s">
        <v>60</v>
      </c>
      <c r="E38" s="144"/>
      <c r="F38" s="27">
        <v>19</v>
      </c>
      <c r="G38" s="87">
        <f t="shared" si="1"/>
        <v>0</v>
      </c>
    </row>
    <row r="39" spans="2:7" ht="15.75">
      <c r="B39" s="12">
        <v>150103</v>
      </c>
      <c r="C39" s="2" t="s">
        <v>7</v>
      </c>
      <c r="D39" s="17" t="s">
        <v>10</v>
      </c>
      <c r="E39" s="144"/>
      <c r="F39" s="27">
        <v>4.3</v>
      </c>
      <c r="G39" s="87">
        <f t="shared" si="1"/>
        <v>0</v>
      </c>
    </row>
    <row r="40" spans="2:7" ht="15.75">
      <c r="B40" s="12">
        <v>150106</v>
      </c>
      <c r="C40" s="2" t="s">
        <v>7</v>
      </c>
      <c r="D40" s="17" t="s">
        <v>11</v>
      </c>
      <c r="E40" s="144"/>
      <c r="F40" s="27">
        <v>423.3</v>
      </c>
      <c r="G40" s="87">
        <f t="shared" si="1"/>
        <v>0</v>
      </c>
    </row>
    <row r="41" spans="2:7" ht="15.75">
      <c r="B41" s="12">
        <v>150107</v>
      </c>
      <c r="C41" s="2" t="s">
        <v>7</v>
      </c>
      <c r="D41" s="17" t="s">
        <v>22</v>
      </c>
      <c r="E41" s="144"/>
      <c r="F41" s="27">
        <v>23.3</v>
      </c>
      <c r="G41" s="87">
        <f t="shared" si="1"/>
        <v>0</v>
      </c>
    </row>
    <row r="42" spans="2:7" ht="15.75">
      <c r="B42" s="12">
        <v>150203</v>
      </c>
      <c r="C42" s="2" t="s">
        <v>7</v>
      </c>
      <c r="D42" s="17" t="s">
        <v>39</v>
      </c>
      <c r="E42" s="144"/>
      <c r="F42" s="27">
        <v>2.43</v>
      </c>
      <c r="G42" s="87">
        <f t="shared" si="1"/>
        <v>0</v>
      </c>
    </row>
    <row r="43" spans="2:7" ht="15.75">
      <c r="B43" s="12">
        <v>160214</v>
      </c>
      <c r="C43" s="2" t="s">
        <v>7</v>
      </c>
      <c r="D43" s="17" t="s">
        <v>40</v>
      </c>
      <c r="E43" s="144"/>
      <c r="F43" s="27">
        <v>7.05</v>
      </c>
      <c r="G43" s="87">
        <f t="shared" si="1"/>
        <v>0</v>
      </c>
    </row>
    <row r="44" spans="2:7" ht="15.75">
      <c r="B44" s="12">
        <v>170201</v>
      </c>
      <c r="C44" s="2" t="s">
        <v>7</v>
      </c>
      <c r="D44" s="17" t="s">
        <v>20</v>
      </c>
      <c r="E44" s="144"/>
      <c r="F44" s="27">
        <v>0.62</v>
      </c>
      <c r="G44" s="87">
        <f t="shared" si="1"/>
        <v>0</v>
      </c>
    </row>
    <row r="45" spans="2:7" ht="15.75">
      <c r="B45" s="12">
        <v>170405</v>
      </c>
      <c r="C45" s="2" t="s">
        <v>7</v>
      </c>
      <c r="D45" s="17" t="s">
        <v>64</v>
      </c>
      <c r="E45" s="144"/>
      <c r="F45" s="27">
        <v>0.15</v>
      </c>
      <c r="G45" s="87">
        <f t="shared" si="1"/>
        <v>0</v>
      </c>
    </row>
    <row r="46" spans="2:7" ht="15.75">
      <c r="B46" s="12">
        <v>180101</v>
      </c>
      <c r="C46" s="2" t="s">
        <v>7</v>
      </c>
      <c r="D46" s="17" t="s">
        <v>63</v>
      </c>
      <c r="E46" s="144"/>
      <c r="F46" s="27">
        <v>0.01</v>
      </c>
      <c r="G46" s="87">
        <f>E46*F46</f>
        <v>0</v>
      </c>
    </row>
    <row r="47" spans="2:8" ht="15.75">
      <c r="B47" s="12">
        <v>200108</v>
      </c>
      <c r="C47" s="2" t="s">
        <v>7</v>
      </c>
      <c r="D47" s="17" t="s">
        <v>71</v>
      </c>
      <c r="E47" s="144"/>
      <c r="F47" s="27">
        <v>278.5</v>
      </c>
      <c r="G47" s="87">
        <f t="shared" si="1"/>
        <v>0</v>
      </c>
      <c r="H47" s="98"/>
    </row>
    <row r="48" spans="2:7" ht="15.75">
      <c r="B48" s="12">
        <v>200111</v>
      </c>
      <c r="C48" s="2" t="s">
        <v>7</v>
      </c>
      <c r="D48" s="17" t="s">
        <v>56</v>
      </c>
      <c r="E48" s="144"/>
      <c r="F48" s="27">
        <v>0.1</v>
      </c>
      <c r="G48" s="87">
        <f t="shared" si="1"/>
        <v>0</v>
      </c>
    </row>
    <row r="49" spans="2:8" ht="15.75">
      <c r="B49" s="12">
        <v>200125</v>
      </c>
      <c r="C49" s="2" t="s">
        <v>7</v>
      </c>
      <c r="D49" s="17" t="s">
        <v>72</v>
      </c>
      <c r="E49" s="144"/>
      <c r="F49" s="27">
        <v>5.5</v>
      </c>
      <c r="G49" s="87">
        <f t="shared" si="1"/>
        <v>0</v>
      </c>
      <c r="H49" s="98"/>
    </row>
    <row r="50" spans="2:7" ht="15.75">
      <c r="B50" s="14">
        <v>200136</v>
      </c>
      <c r="C50" s="15" t="s">
        <v>7</v>
      </c>
      <c r="D50" s="13" t="s">
        <v>73</v>
      </c>
      <c r="E50" s="145"/>
      <c r="F50" s="28">
        <v>0.53</v>
      </c>
      <c r="G50" s="90">
        <f t="shared" si="1"/>
        <v>0</v>
      </c>
    </row>
    <row r="51" spans="2:7" ht="15.75">
      <c r="B51" s="14">
        <v>200139</v>
      </c>
      <c r="C51" s="15" t="s">
        <v>7</v>
      </c>
      <c r="D51" s="51" t="s">
        <v>15</v>
      </c>
      <c r="E51" s="150"/>
      <c r="F51" s="52">
        <v>1</v>
      </c>
      <c r="G51" s="90">
        <f t="shared" si="1"/>
        <v>0</v>
      </c>
    </row>
    <row r="52" spans="2:7" ht="15.75">
      <c r="B52" s="14">
        <v>200140</v>
      </c>
      <c r="C52" s="15" t="s">
        <v>7</v>
      </c>
      <c r="D52" s="51" t="s">
        <v>16</v>
      </c>
      <c r="E52" s="150"/>
      <c r="F52" s="52">
        <v>2</v>
      </c>
      <c r="G52" s="90">
        <f t="shared" si="1"/>
        <v>0</v>
      </c>
    </row>
    <row r="53" spans="2:7" ht="15.75">
      <c r="B53" s="12">
        <v>200307</v>
      </c>
      <c r="C53" s="2" t="s">
        <v>7</v>
      </c>
      <c r="D53" s="51" t="s">
        <v>21</v>
      </c>
      <c r="E53" s="151"/>
      <c r="F53" s="52">
        <v>25</v>
      </c>
      <c r="G53" s="90">
        <f t="shared" si="1"/>
        <v>0</v>
      </c>
    </row>
    <row r="54" spans="2:7" ht="19.5" customHeight="1" thickBot="1">
      <c r="B54" s="34"/>
      <c r="C54" s="35"/>
      <c r="D54" s="133" t="s">
        <v>57</v>
      </c>
      <c r="E54" s="133"/>
      <c r="F54" s="36"/>
      <c r="G54" s="93">
        <f>SUM(G32:G53)</f>
        <v>0</v>
      </c>
    </row>
    <row r="55" spans="2:7" ht="21.75" customHeight="1" thickBot="1">
      <c r="B55" s="7"/>
      <c r="C55" s="8"/>
      <c r="D55" s="120" t="s">
        <v>53</v>
      </c>
      <c r="E55" s="120"/>
      <c r="F55" s="111"/>
      <c r="G55" s="91">
        <f>G28+G54</f>
        <v>0</v>
      </c>
    </row>
    <row r="56" spans="2:7" ht="7.5" customHeight="1">
      <c r="B56" s="66"/>
      <c r="C56" s="66"/>
      <c r="D56" s="67"/>
      <c r="E56" s="67"/>
      <c r="F56" s="59"/>
      <c r="G56" s="61"/>
    </row>
    <row r="57" spans="2:7" ht="21" thickBot="1">
      <c r="B57" s="120" t="s">
        <v>77</v>
      </c>
      <c r="C57" s="120"/>
      <c r="D57" s="120"/>
      <c r="E57" s="120"/>
      <c r="F57" s="1"/>
      <c r="G57" s="1"/>
    </row>
    <row r="58" spans="2:7" ht="84.75" customHeight="1" thickBot="1">
      <c r="B58" s="21"/>
      <c r="C58" s="22"/>
      <c r="D58" s="23" t="s">
        <v>0</v>
      </c>
      <c r="E58" s="24" t="s">
        <v>29</v>
      </c>
      <c r="F58" s="25" t="s">
        <v>31</v>
      </c>
      <c r="G58" s="26" t="s">
        <v>32</v>
      </c>
    </row>
    <row r="59" spans="2:8" ht="35.25" customHeight="1" thickBot="1">
      <c r="B59" s="7"/>
      <c r="C59" s="8"/>
      <c r="D59" s="48" t="s">
        <v>76</v>
      </c>
      <c r="E59" s="152"/>
      <c r="F59" s="49">
        <v>14000</v>
      </c>
      <c r="G59" s="94">
        <f>E59*F59</f>
        <v>0</v>
      </c>
      <c r="H59" s="117"/>
    </row>
    <row r="60" spans="2:8" ht="40.5" customHeight="1" thickBot="1">
      <c r="B60" s="44"/>
      <c r="C60" s="45"/>
      <c r="D60" s="120" t="s">
        <v>78</v>
      </c>
      <c r="E60" s="120"/>
      <c r="F60" s="111"/>
      <c r="G60" s="95">
        <f>G59</f>
        <v>0</v>
      </c>
      <c r="H60" s="118"/>
    </row>
    <row r="61" spans="2:7" ht="6.75" customHeight="1">
      <c r="B61" s="58"/>
      <c r="C61" s="58"/>
      <c r="D61" s="59"/>
      <c r="E61" s="59"/>
      <c r="F61" s="60"/>
      <c r="G61" s="61"/>
    </row>
    <row r="62" spans="2:7" ht="20.25" customHeight="1" thickBot="1">
      <c r="B62" s="62" t="s">
        <v>74</v>
      </c>
      <c r="C62" s="58"/>
      <c r="D62" s="59"/>
      <c r="E62" s="59"/>
      <c r="F62" s="60"/>
      <c r="G62" s="61"/>
    </row>
    <row r="63" spans="2:7" ht="110.25" customHeight="1" thickBot="1">
      <c r="B63" s="69" t="s">
        <v>23</v>
      </c>
      <c r="C63" s="70" t="s">
        <v>13</v>
      </c>
      <c r="D63" s="68" t="s">
        <v>1</v>
      </c>
      <c r="E63" s="25" t="s">
        <v>37</v>
      </c>
      <c r="F63" s="71" t="s">
        <v>33</v>
      </c>
      <c r="G63" s="72" t="s">
        <v>34</v>
      </c>
    </row>
    <row r="64" spans="2:8" ht="18.75" customHeight="1">
      <c r="B64" s="81"/>
      <c r="C64" s="82" t="s">
        <v>25</v>
      </c>
      <c r="D64" s="137" t="s">
        <v>54</v>
      </c>
      <c r="E64" s="138"/>
      <c r="F64" s="138"/>
      <c r="G64" s="139"/>
      <c r="H64" s="98"/>
    </row>
    <row r="65" spans="2:7" ht="16.5" customHeight="1">
      <c r="B65" s="77">
        <v>200301</v>
      </c>
      <c r="C65" s="78" t="s">
        <v>7</v>
      </c>
      <c r="D65" s="65" t="s">
        <v>24</v>
      </c>
      <c r="E65" s="153"/>
      <c r="F65" s="83">
        <v>8736</v>
      </c>
      <c r="G65" s="84">
        <f>E65*F65</f>
        <v>0</v>
      </c>
    </row>
    <row r="66" spans="2:8" ht="19.5" customHeight="1">
      <c r="B66" s="74"/>
      <c r="C66" s="73" t="s">
        <v>26</v>
      </c>
      <c r="D66" s="123" t="s">
        <v>55</v>
      </c>
      <c r="E66" s="123"/>
      <c r="F66" s="123"/>
      <c r="G66" s="124"/>
      <c r="H66" s="98"/>
    </row>
    <row r="67" spans="2:7" ht="15.75" customHeight="1" thickBot="1">
      <c r="B67" s="79">
        <v>200301</v>
      </c>
      <c r="C67" s="80" t="s">
        <v>7</v>
      </c>
      <c r="D67" s="65" t="s">
        <v>24</v>
      </c>
      <c r="E67" s="154"/>
      <c r="F67" s="115">
        <v>48</v>
      </c>
      <c r="G67" s="85">
        <f>E67*F67</f>
        <v>0</v>
      </c>
    </row>
    <row r="68" spans="2:7" ht="42" customHeight="1" thickBot="1">
      <c r="B68" s="75"/>
      <c r="C68" s="76"/>
      <c r="D68" s="119" t="s">
        <v>75</v>
      </c>
      <c r="E68" s="119"/>
      <c r="F68" s="116"/>
      <c r="G68" s="96">
        <f>G65+G67</f>
        <v>0</v>
      </c>
    </row>
    <row r="69" spans="2:7" ht="16.5" customHeight="1">
      <c r="B69" s="143" t="s">
        <v>79</v>
      </c>
      <c r="C69" s="143"/>
      <c r="D69" s="143"/>
      <c r="E69" s="143"/>
      <c r="F69" s="143"/>
      <c r="G69" s="143"/>
    </row>
    <row r="70" spans="2:7" ht="16.5" customHeight="1" thickBot="1">
      <c r="B70" s="63"/>
      <c r="C70" s="58"/>
      <c r="D70" s="59"/>
      <c r="E70" s="59"/>
      <c r="F70" s="60"/>
      <c r="G70" s="61"/>
    </row>
    <row r="71" spans="2:7" ht="81.75" customHeight="1" thickBot="1">
      <c r="B71" s="42"/>
      <c r="C71" s="129" t="s">
        <v>80</v>
      </c>
      <c r="D71" s="129"/>
      <c r="E71" s="129"/>
      <c r="F71" s="130"/>
      <c r="G71" s="97">
        <f>G13+G55+G60+G68</f>
        <v>0</v>
      </c>
    </row>
    <row r="72" spans="2:5" ht="12.75">
      <c r="B72" s="4"/>
      <c r="C72" s="4"/>
      <c r="D72" s="4"/>
      <c r="E72" s="4"/>
    </row>
    <row r="73" spans="2:7" ht="42.75" customHeight="1">
      <c r="B73" s="128" t="s">
        <v>70</v>
      </c>
      <c r="C73" s="128"/>
      <c r="D73" s="128"/>
      <c r="E73" s="128"/>
      <c r="F73" s="128"/>
      <c r="G73" s="128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</sheetData>
  <sheetProtection password="CC06" sheet="1" objects="1" scenarios="1"/>
  <mergeCells count="21">
    <mergeCell ref="B73:G73"/>
    <mergeCell ref="C71:F71"/>
    <mergeCell ref="C19:E19"/>
    <mergeCell ref="D28:E28"/>
    <mergeCell ref="B57:E57"/>
    <mergeCell ref="D54:E54"/>
    <mergeCell ref="C31:G31"/>
    <mergeCell ref="D64:G64"/>
    <mergeCell ref="B29:G29"/>
    <mergeCell ref="B69:G69"/>
    <mergeCell ref="D68:E68"/>
    <mergeCell ref="D66:G66"/>
    <mergeCell ref="B2:G2"/>
    <mergeCell ref="B3:G3"/>
    <mergeCell ref="B17:E17"/>
    <mergeCell ref="B8:G8"/>
    <mergeCell ref="H59:H60"/>
    <mergeCell ref="D13:E13"/>
    <mergeCell ref="D55:E55"/>
    <mergeCell ref="D60:E60"/>
    <mergeCell ref="B14:G15"/>
  </mergeCells>
  <printOptions/>
  <pageMargins left="0.6" right="0.43" top="0.65" bottom="0.62" header="0.4921259845" footer="0.4921259845"/>
  <pageSetup fitToHeight="0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u02036</dc:creator>
  <cp:keywords/>
  <dc:description/>
  <cp:lastModifiedBy>Pavelka Ondřej</cp:lastModifiedBy>
  <cp:lastPrinted>2008-11-28T08:20:06Z</cp:lastPrinted>
  <dcterms:created xsi:type="dcterms:W3CDTF">2006-06-12T13:56:00Z</dcterms:created>
  <dcterms:modified xsi:type="dcterms:W3CDTF">2019-02-11T15:31:01Z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-867306220</vt:i4>
  </property>
  <property fmtid="{D5CDD505-2E9C-101B-9397-08002B2CF9AE}" pid="3" name="_NewReviewCycle">
    <vt:lpwstr/>
  </property>
  <property fmtid="{D5CDD505-2E9C-101B-9397-08002B2CF9AE}" pid="4" name="_EmailSubject">
    <vt:lpwstr>ZD "odpady"</vt:lpwstr>
  </property>
  <property fmtid="{D5CDD505-2E9C-101B-9397-08002B2CF9AE}" pid="5" name="_AuthorEmail">
    <vt:lpwstr>Ladislav.Parez@cnb.cz</vt:lpwstr>
  </property>
  <property fmtid="{D5CDD505-2E9C-101B-9397-08002B2CF9AE}" pid="6" name="_AuthorEmailDisplayName">
    <vt:lpwstr>Pařez Ladislav</vt:lpwstr>
  </property>
  <property fmtid="{D5CDD505-2E9C-101B-9397-08002B2CF9AE}" pid="7" name="_PreviousAdHocReviewCycleID">
    <vt:i4>-1652701638</vt:i4>
  </property>
  <property fmtid="{D5CDD505-2E9C-101B-9397-08002B2CF9AE}" pid="8" name="_ReviewingToolsShownOnce">
    <vt:lpwstr/>
  </property>
</Properties>
</file>