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6080" windowHeight="12915" activeTab="0"/>
  </bookViews>
  <sheets>
    <sheet name="ČNB" sheetId="1" r:id="rId1"/>
  </sheets>
  <definedNames/>
  <calcPr calcId="145621"/>
</workbook>
</file>

<file path=xl/sharedStrings.xml><?xml version="1.0" encoding="utf-8"?>
<sst xmlns="http://schemas.openxmlformats.org/spreadsheetml/2006/main" count="188" uniqueCount="79">
  <si>
    <t>Pobočka Hradec Králové</t>
  </si>
  <si>
    <t>Pobočka Brno</t>
  </si>
  <si>
    <t>Pobočka Praha</t>
  </si>
  <si>
    <t>Jednotka</t>
  </si>
  <si>
    <t>kpl</t>
  </si>
  <si>
    <t>hod</t>
  </si>
  <si>
    <t>Předpokládaný počet jednotek za dobu trvání smlouvy</t>
  </si>
  <si>
    <t>v pracovní dny od 7:00 hod. do 16:00 hod.</t>
  </si>
  <si>
    <t>v pracovní dny od 16:00 hod. do 22:00 hod.</t>
  </si>
  <si>
    <t>v pracovní dny od 22:00 hod. do 7:00 hod.</t>
  </si>
  <si>
    <t>v nepracovní dny</t>
  </si>
  <si>
    <t>výjezd do pobočky Hradec Králové</t>
  </si>
  <si>
    <t>výjezd do pobočky Brno</t>
  </si>
  <si>
    <t>výjezd do pobočky Praha</t>
  </si>
  <si>
    <t>výjezd</t>
  </si>
  <si>
    <t>pobočka Brno</t>
  </si>
  <si>
    <t>pobočka Praha</t>
  </si>
  <si>
    <t>Cenová tabulka - ČNB</t>
  </si>
  <si>
    <t>Předpokládaný počet km</t>
  </si>
  <si>
    <t>Počet ks</t>
  </si>
  <si>
    <t>ceny se uvádějí bez DPH</t>
  </si>
  <si>
    <t xml:space="preserve">Cena v EUR </t>
  </si>
  <si>
    <t xml:space="preserve">Celková cena v EUR </t>
  </si>
  <si>
    <t>Celková cena v EUR</t>
  </si>
  <si>
    <t>Cena za 1. rok v EUR*)</t>
  </si>
  <si>
    <t xml:space="preserve">Cena za 2. rok v EUR </t>
  </si>
  <si>
    <t xml:space="preserve">Cena za 3. rok v EUR </t>
  </si>
  <si>
    <t xml:space="preserve">Cena za 4. rok v EUR </t>
  </si>
  <si>
    <t xml:space="preserve">Cena za 5. rok v EUR </t>
  </si>
  <si>
    <t xml:space="preserve">Cena za 6. rok v EUR </t>
  </si>
  <si>
    <t xml:space="preserve">Cena za 7. rok v EUR </t>
  </si>
  <si>
    <t xml:space="preserve">Cena za 8. rok v EUR </t>
  </si>
  <si>
    <t xml:space="preserve">Cena za 9. rok v EUR </t>
  </si>
  <si>
    <t xml:space="preserve">Cena za 10. rok v EUR </t>
  </si>
  <si>
    <t>Cena za 3. rok v EUR</t>
  </si>
  <si>
    <t>Jednotková cena v EUR</t>
  </si>
  <si>
    <t>Cena za 1 km v EUR</t>
  </si>
  <si>
    <t>Stanovení roční paušální ceny pro jednotlivé roky platnosti smlouvy má za účel umožnit dodavateli promítnutí růstu ceny v průběhu let</t>
  </si>
  <si>
    <t>Jednotková cena v EUR*</t>
  </si>
  <si>
    <t>Zhotovitelem předpokládaný počet strojů**</t>
  </si>
  <si>
    <t>Cena zahrnuje veškeré náklady dodavatele, vyjma času technika stráveného na cestě, který bude účtován zvlášť</t>
  </si>
  <si>
    <t xml:space="preserve">*)Dodavatel vyplní cenu (paušální příplatek) za obměnu dílů v rozsahu podle přílohy č. B2. Cenu vyplní pro všechny roky uvedené v tabulce, tedy i pro roky, kdy se nepředpokládá provedení obměny dílů. Stanovení ceny pro jednotlivé roky platnosti smlouvy má za účel umožnit dodavateli promítnutí růstu ceny v průběhu let; při plnění se bude účtovat cena platná pro rok, kdy byla obměna dílů provedena. 
</t>
  </si>
  <si>
    <t>**)Dodavatel vyplní předpokládaný počet strojů v těch letech, kdy podle četnosti stanovené v příloze č. B2 předpokládá provedení preventivní obměny dílů; v tom roce, kdy nepředpokládá provedení obměny dílů na žádném stroji, vyplní nulu.</t>
  </si>
  <si>
    <t>Zaškolení dle čl. I odst. 1.5 návrhu smlouvy (příloha č. 1b)</t>
  </si>
  <si>
    <t>Zaškolení dle čl. I odst. 1.5 návhru smlouvy (příloha č. 1b)</t>
  </si>
  <si>
    <t>Mincovní výtah</t>
  </si>
  <si>
    <t xml:space="preserve">Stroj s optickou kontrolou mincí </t>
  </si>
  <si>
    <t xml:space="preserve">Kontrolní váha s tiskárnou etiket </t>
  </si>
  <si>
    <t xml:space="preserve">Dopravníkový systém </t>
  </si>
  <si>
    <t>Válečkový dopravník</t>
  </si>
  <si>
    <t>Dopravníkový systém</t>
  </si>
  <si>
    <t>ks</t>
  </si>
  <si>
    <t>Automatická balička (vč. počítaček)</t>
  </si>
  <si>
    <t>Paušální příplatek za obměnu dílů podle čl. VII odst. 1 písm. b) návrhu smlouvy (příloha č. 1b)</t>
  </si>
  <si>
    <t xml:space="preserve">Cena za provedení plnění dle čl. VII odst. 1 písm. a) smlouvy (příloha 1b) </t>
  </si>
  <si>
    <t>Cena za přestěhování stroje dle čl. VII odst. 7 návrhu smlouvy (příloha č. 1b)</t>
  </si>
  <si>
    <r>
      <t>Cena za naprogramování účtu a přístupových práv operátora do zařízení dle čl.</t>
    </r>
    <r>
      <rPr>
        <b/>
        <sz val="11"/>
        <rFont val="Calibri"/>
        <family val="2"/>
        <scheme val="minor"/>
      </rPr>
      <t xml:space="preserve"> VII</t>
    </r>
    <r>
      <rPr>
        <b/>
        <sz val="11"/>
        <color theme="1"/>
        <rFont val="Calibri"/>
        <family val="2"/>
        <scheme val="minor"/>
      </rPr>
      <t xml:space="preserve"> odst.3 návrhu smlouvy (příloha č. 1b) </t>
    </r>
  </si>
  <si>
    <t>Cena za nastavení SW dle čl. VII odst. 4 návrhu smlouvy (příloha č. 1b)</t>
  </si>
  <si>
    <t xml:space="preserve">Cena za opravy závad dle čl. VIII odst. 4  návrhu smlouvy (příloha č. 1b) </t>
  </si>
  <si>
    <t xml:space="preserve">Cena za zaškolení a vyžádanou součinnost při testování dle čl. VII odst. 5 návrhu smlouvy (příloha č. 1b) </t>
  </si>
  <si>
    <r>
      <t xml:space="preserve">Cena za dodávky obalového materiálu - </t>
    </r>
    <r>
      <rPr>
        <b/>
        <u val="single"/>
        <sz val="14"/>
        <color theme="1"/>
        <rFont val="Calibri"/>
        <family val="2"/>
        <scheme val="minor"/>
      </rPr>
      <t>fólie</t>
    </r>
    <r>
      <rPr>
        <b/>
        <sz val="11"/>
        <color theme="1"/>
        <rFont val="Calibri"/>
        <family val="2"/>
        <scheme val="minor"/>
      </rPr>
      <t xml:space="preserve"> dle čl. VII. odst. 9 návrhu smlouvy (příloha č. 1b)</t>
    </r>
  </si>
  <si>
    <r>
      <t xml:space="preserve">Cena za dodávky obalového materiálu - </t>
    </r>
    <r>
      <rPr>
        <b/>
        <u val="single"/>
        <sz val="14"/>
        <color theme="1"/>
        <rFont val="Calibri"/>
        <family val="2"/>
        <scheme val="minor"/>
      </rPr>
      <t>tiskacích pásek</t>
    </r>
    <r>
      <rPr>
        <b/>
        <sz val="11"/>
        <color theme="1"/>
        <rFont val="Calibri"/>
        <family val="2"/>
        <scheme val="minor"/>
      </rPr>
      <t xml:space="preserve"> dle čl. VII. odst. 9 návrhu smlouvy (příloha č. 1b)</t>
    </r>
  </si>
  <si>
    <r>
      <t xml:space="preserve">Cena za dodávky obalového materiálu - </t>
    </r>
    <r>
      <rPr>
        <b/>
        <u val="single"/>
        <sz val="14"/>
        <color theme="1"/>
        <rFont val="Calibri"/>
        <family val="2"/>
        <scheme val="minor"/>
      </rPr>
      <t>etiket</t>
    </r>
    <r>
      <rPr>
        <b/>
        <sz val="11"/>
        <color theme="1"/>
        <rFont val="Calibri"/>
        <family val="2"/>
        <scheme val="minor"/>
      </rPr>
      <t xml:space="preserve"> dle čl. VII. odst. 9 návrhu smlouvy (příloha č. 1b)</t>
    </r>
  </si>
  <si>
    <t xml:space="preserve">Celková nabídková cena v EUR </t>
  </si>
  <si>
    <t>Brno</t>
  </si>
  <si>
    <t>Praha</t>
  </si>
  <si>
    <t>běžný metr</t>
  </si>
  <si>
    <t>(po 500 ks - nominální hodnoty 1, 2 a 5 Kč)</t>
  </si>
  <si>
    <t>(po 1 000 ks - nominální hodnoty          1, 2 a 5 Kč)</t>
  </si>
  <si>
    <t>spotřeba fólie na 1 balení (v běžných metrech)</t>
  </si>
  <si>
    <t>spotřeba tiskací pásky na 1 balení (v běžných metrech)</t>
  </si>
  <si>
    <t>Cena za 1 měsíc v EUR</t>
  </si>
  <si>
    <t>Předpokládaný počet měsíců</t>
  </si>
  <si>
    <t>"Dopočítaná" cena za 3 ks zařízení ve 4 směnném provoze (předpoklad instalace zařízení v pobočce Hradec Králové)</t>
  </si>
  <si>
    <t>Cena za 2 ks zařízení ve 3 směnném provoze (Pobočka Praha ve 2 směnném provoze a pobočka Brno v jednosměnném provoze)</t>
  </si>
  <si>
    <r>
      <t>Předpokládaný počet jednotek od předpokládaného předání do provozu v pobočce Brno do</t>
    </r>
    <r>
      <rPr>
        <sz val="11"/>
        <rFont val="Calibri"/>
        <family val="2"/>
        <scheme val="minor"/>
      </rPr>
      <t xml:space="preserve"> 31.8.2021</t>
    </r>
  </si>
  <si>
    <r>
      <t xml:space="preserve">*) rok následující po převzetí zařížení v pobočce </t>
    </r>
    <r>
      <rPr>
        <b/>
        <i/>
        <u val="single"/>
        <sz val="11"/>
        <rFont val="Calibri"/>
        <family val="2"/>
        <scheme val="minor"/>
      </rPr>
      <t>Praha</t>
    </r>
    <r>
      <rPr>
        <i/>
        <sz val="11"/>
        <rFont val="Calibri"/>
        <family val="2"/>
        <scheme val="minor"/>
      </rPr>
      <t xml:space="preserve">. </t>
    </r>
  </si>
  <si>
    <t>Cena za dopravu dle čl. IX odst. 7 návrhu smlouvy (příloha č. 1b)</t>
  </si>
  <si>
    <t>Cena za provedení plnění dle čl. VII odst. 1 písm. b) smlouvy (příloha č. 1b) po dobu náběhu zařízení do běžného provozu ve všech pobočkách ČNB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</si>
</sst>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" fontId="0" fillId="2" borderId="1" xfId="0" applyNumberFormat="1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 applyProtection="1">
      <alignment vertical="center"/>
      <protection/>
    </xf>
    <xf numFmtId="3" fontId="0" fillId="0" borderId="2" xfId="0" applyNumberForma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wrapText="1"/>
      <protection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4" fontId="0" fillId="0" borderId="0" xfId="0" applyNumberFormat="1" applyBorder="1" applyAlignment="1" applyProtection="1">
      <alignment horizontal="center"/>
      <protection/>
    </xf>
    <xf numFmtId="4" fontId="3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3" fontId="0" fillId="0" borderId="2" xfId="0" applyNumberFormat="1" applyBorder="1" applyAlignment="1" applyProtection="1">
      <alignment horizontal="center"/>
      <protection/>
    </xf>
    <xf numFmtId="3" fontId="0" fillId="0" borderId="5" xfId="0" applyNumberFormat="1" applyBorder="1" applyAlignment="1" applyProtection="1">
      <alignment horizontal="center"/>
      <protection/>
    </xf>
    <xf numFmtId="4" fontId="0" fillId="0" borderId="2" xfId="0" applyNumberFormat="1" applyBorder="1" applyAlignment="1" applyProtection="1">
      <alignment horizontal="center" vertical="center"/>
      <protection/>
    </xf>
    <xf numFmtId="4" fontId="0" fillId="0" borderId="5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10" fillId="0" borderId="0" xfId="0" applyFont="1" applyProtection="1">
      <protection/>
    </xf>
    <xf numFmtId="0" fontId="5" fillId="0" borderId="0" xfId="0" applyFont="1" applyProtection="1">
      <protection/>
    </xf>
    <xf numFmtId="0" fontId="0" fillId="0" borderId="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4" fontId="0" fillId="0" borderId="1" xfId="0" applyNumberForma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center"/>
      <protection/>
    </xf>
    <xf numFmtId="4" fontId="9" fillId="0" borderId="1" xfId="0" applyNumberFormat="1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4" fontId="8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Protection="1"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8" fillId="0" borderId="3" xfId="0" applyFont="1" applyBorder="1" applyAlignment="1" applyProtection="1">
      <alignment horizontal="left" vertical="center" wrapText="1"/>
      <protection/>
    </xf>
    <xf numFmtId="0" fontId="8" fillId="0" borderId="6" xfId="0" applyFont="1" applyBorder="1" applyAlignment="1" applyProtection="1">
      <alignment horizontal="left" vertical="center" wrapText="1"/>
      <protection/>
    </xf>
    <xf numFmtId="0" fontId="8" fillId="0" borderId="4" xfId="0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3" borderId="0" xfId="0" applyFill="1" applyProtection="1"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4" fontId="0" fillId="0" borderId="0" xfId="0" applyNumberFormat="1" applyProtection="1"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4" fontId="0" fillId="4" borderId="1" xfId="0" applyNumberForma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4" fontId="9" fillId="0" borderId="1" xfId="0" applyNumberFormat="1" applyFont="1" applyBorder="1" applyAlignment="1" applyProtection="1">
      <alignment horizontal="center" vertical="center" wrapText="1"/>
      <protection/>
    </xf>
    <xf numFmtId="4" fontId="8" fillId="0" borderId="1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Protection="1">
      <protection/>
    </xf>
    <xf numFmtId="0" fontId="9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1" xfId="0" applyBorder="1" applyProtection="1">
      <protection/>
    </xf>
    <xf numFmtId="0" fontId="0" fillId="0" borderId="2" xfId="0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vertical="center" wrapText="1"/>
      <protection/>
    </xf>
    <xf numFmtId="0" fontId="12" fillId="0" borderId="4" xfId="0" applyFont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/>
      <protection/>
    </xf>
    <xf numFmtId="0" fontId="3" fillId="0" borderId="2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5" xfId="0" applyFont="1" applyBorder="1" applyAlignment="1" applyProtection="1">
      <alignment horizontal="left" wrapText="1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4" fontId="3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wrapText="1"/>
      <protection/>
    </xf>
    <xf numFmtId="4" fontId="3" fillId="0" borderId="2" xfId="0" applyNumberFormat="1" applyFont="1" applyBorder="1" applyAlignment="1" applyProtection="1">
      <alignment horizontal="center" vertical="center"/>
      <protection/>
    </xf>
    <xf numFmtId="4" fontId="3" fillId="0" borderId="5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Protection="1">
      <protection/>
    </xf>
    <xf numFmtId="0" fontId="0" fillId="0" borderId="11" xfId="0" applyBorder="1" applyProtection="1">
      <protection/>
    </xf>
    <xf numFmtId="0" fontId="0" fillId="0" borderId="11" xfId="0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4" fontId="0" fillId="0" borderId="11" xfId="0" applyNumberFormat="1" applyBorder="1" applyAlignment="1" applyProtection="1">
      <alignment horizontal="center" vertical="center"/>
      <protection/>
    </xf>
    <xf numFmtId="0" fontId="7" fillId="0" borderId="1" xfId="0" applyFont="1" applyBorder="1" applyProtection="1">
      <protection/>
    </xf>
    <xf numFmtId="0" fontId="9" fillId="0" borderId="1" xfId="0" applyFont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/>
      <protection/>
    </xf>
    <xf numFmtId="4" fontId="3" fillId="0" borderId="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3" fontId="0" fillId="4" borderId="1" xfId="0" applyNumberFormat="1" applyFill="1" applyBorder="1" applyAlignment="1" applyProtection="1">
      <alignment horizontal="center" vertical="center"/>
      <protection/>
    </xf>
    <xf numFmtId="4" fontId="3" fillId="0" borderId="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5" fillId="0" borderId="0" xfId="0" applyFont="1" applyProtection="1">
      <protection/>
    </xf>
    <xf numFmtId="4" fontId="14" fillId="0" borderId="0" xfId="0" applyNumberFormat="1" applyFont="1" applyAlignment="1" applyProtection="1">
      <alignment horizontal="center" vertical="center"/>
      <protection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tabSelected="1" view="pageLayout" zoomScale="80" zoomScalePageLayoutView="80" workbookViewId="0" topLeftCell="A85">
      <selection activeCell="B90" sqref="B90:D90"/>
    </sheetView>
  </sheetViews>
  <sheetFormatPr defaultColWidth="9.140625" defaultRowHeight="15"/>
  <cols>
    <col min="1" max="1" width="0.71875" style="46" customWidth="1"/>
    <col min="2" max="2" width="4.00390625" style="46" customWidth="1"/>
    <col min="3" max="3" width="13.57421875" style="46" customWidth="1"/>
    <col min="4" max="4" width="23.421875" style="46" customWidth="1"/>
    <col min="5" max="5" width="12.00390625" style="46" customWidth="1"/>
    <col min="6" max="6" width="20.7109375" style="46" customWidth="1"/>
    <col min="7" max="7" width="32.28125" style="46" customWidth="1"/>
    <col min="8" max="8" width="14.00390625" style="46" customWidth="1"/>
    <col min="9" max="9" width="22.57421875" style="46" customWidth="1"/>
    <col min="10" max="10" width="21.57421875" style="46" customWidth="1"/>
    <col min="11" max="11" width="10.00390625" style="46" bestFit="1" customWidth="1"/>
    <col min="12" max="12" width="10.28125" style="46" customWidth="1"/>
    <col min="13" max="15" width="9.140625" style="46" customWidth="1"/>
    <col min="16" max="16" width="14.7109375" style="46" customWidth="1"/>
    <col min="17" max="17" width="13.28125" style="46" customWidth="1"/>
    <col min="18" max="16384" width="9.140625" style="46" customWidth="1"/>
  </cols>
  <sheetData>
    <row r="1" ht="21">
      <c r="B1" s="47" t="s">
        <v>17</v>
      </c>
    </row>
    <row r="2" ht="9.75" customHeight="1">
      <c r="B2" s="47"/>
    </row>
    <row r="3" ht="15.75" customHeight="1">
      <c r="B3" s="48" t="s">
        <v>20</v>
      </c>
    </row>
    <row r="5" ht="18.75">
      <c r="B5" s="49" t="s">
        <v>1</v>
      </c>
    </row>
    <row r="6" spans="2:7" ht="15">
      <c r="B6" s="50"/>
      <c r="C6" s="51"/>
      <c r="D6" s="51"/>
      <c r="E6" s="52"/>
      <c r="F6" s="50" t="s">
        <v>21</v>
      </c>
      <c r="G6" s="52"/>
    </row>
    <row r="7" spans="2:16" ht="30" customHeight="1">
      <c r="B7" s="53" t="s">
        <v>43</v>
      </c>
      <c r="C7" s="54"/>
      <c r="D7" s="54"/>
      <c r="E7" s="55"/>
      <c r="F7" s="148">
        <v>0</v>
      </c>
      <c r="G7" s="149"/>
      <c r="H7" s="56"/>
      <c r="I7" s="56"/>
      <c r="J7" s="56"/>
      <c r="K7" s="56"/>
      <c r="L7" s="56"/>
      <c r="M7" s="56"/>
      <c r="N7" s="56"/>
      <c r="O7" s="56"/>
      <c r="P7" s="56"/>
    </row>
    <row r="8" spans="2:16" ht="27" customHeight="1">
      <c r="B8" s="22"/>
      <c r="C8" s="22"/>
      <c r="D8" s="22"/>
      <c r="E8" s="57" t="s">
        <v>19</v>
      </c>
      <c r="F8" s="19" t="s">
        <v>21</v>
      </c>
      <c r="G8" s="18" t="s">
        <v>22</v>
      </c>
      <c r="H8" s="56"/>
      <c r="I8" s="56"/>
      <c r="J8" s="56"/>
      <c r="K8" s="56"/>
      <c r="L8" s="56"/>
      <c r="M8" s="56"/>
      <c r="N8" s="56"/>
      <c r="O8" s="56"/>
      <c r="P8" s="56"/>
    </row>
    <row r="9" spans="2:16" ht="15">
      <c r="B9" s="58" t="s">
        <v>46</v>
      </c>
      <c r="C9" s="58"/>
      <c r="D9" s="58"/>
      <c r="E9" s="8">
        <v>1</v>
      </c>
      <c r="F9" s="150">
        <v>0</v>
      </c>
      <c r="G9" s="59">
        <f>E9*F9</f>
        <v>0</v>
      </c>
      <c r="H9" s="56"/>
      <c r="I9" s="56"/>
      <c r="J9" s="56"/>
      <c r="K9" s="56"/>
      <c r="L9" s="56"/>
      <c r="M9" s="56"/>
      <c r="N9" s="56"/>
      <c r="O9" s="56"/>
      <c r="P9" s="56"/>
    </row>
    <row r="10" spans="2:16" ht="15">
      <c r="B10" s="58" t="s">
        <v>52</v>
      </c>
      <c r="C10" s="58"/>
      <c r="D10" s="58"/>
      <c r="E10" s="8">
        <v>1</v>
      </c>
      <c r="F10" s="150">
        <v>0</v>
      </c>
      <c r="G10" s="59">
        <f aca="true" t="shared" si="0" ref="G10">E10*F10</f>
        <v>0</v>
      </c>
      <c r="H10" s="56"/>
      <c r="I10" s="56"/>
      <c r="J10" s="56"/>
      <c r="K10" s="56"/>
      <c r="L10" s="56"/>
      <c r="M10" s="56"/>
      <c r="N10" s="56"/>
      <c r="O10" s="56"/>
      <c r="P10" s="56"/>
    </row>
    <row r="11" spans="2:16" ht="15">
      <c r="B11" s="60" t="s">
        <v>45</v>
      </c>
      <c r="C11" s="60"/>
      <c r="D11" s="60"/>
      <c r="E11" s="61">
        <v>1</v>
      </c>
      <c r="F11" s="151">
        <v>0</v>
      </c>
      <c r="G11" s="62">
        <f>E11*F11</f>
        <v>0</v>
      </c>
      <c r="H11" s="56"/>
      <c r="I11" s="56"/>
      <c r="J11" s="56"/>
      <c r="K11" s="56"/>
      <c r="L11" s="56"/>
      <c r="M11" s="56"/>
      <c r="N11" s="56"/>
      <c r="O11" s="56"/>
      <c r="P11" s="56"/>
    </row>
    <row r="12" spans="2:16" ht="15">
      <c r="B12" s="63" t="s">
        <v>47</v>
      </c>
      <c r="C12" s="64"/>
      <c r="D12" s="65"/>
      <c r="E12" s="61">
        <v>1</v>
      </c>
      <c r="F12" s="151">
        <v>0</v>
      </c>
      <c r="G12" s="62">
        <f aca="true" t="shared" si="1" ref="G12:G14">E12*F12</f>
        <v>0</v>
      </c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5">
      <c r="A13" s="46" t="s">
        <v>48</v>
      </c>
      <c r="B13" s="63" t="s">
        <v>50</v>
      </c>
      <c r="C13" s="64"/>
      <c r="D13" s="65"/>
      <c r="E13" s="61">
        <v>1</v>
      </c>
      <c r="F13" s="151">
        <v>0</v>
      </c>
      <c r="G13" s="62">
        <f t="shared" si="1"/>
        <v>0</v>
      </c>
      <c r="H13" s="56"/>
      <c r="I13" s="56"/>
      <c r="J13" s="56"/>
      <c r="K13" s="56"/>
      <c r="L13" s="56"/>
      <c r="M13" s="56"/>
      <c r="N13" s="56"/>
      <c r="O13" s="56"/>
      <c r="P13" s="56"/>
    </row>
    <row r="14" spans="2:16" ht="15">
      <c r="B14" s="66" t="s">
        <v>49</v>
      </c>
      <c r="C14" s="67"/>
      <c r="D14" s="68"/>
      <c r="E14" s="61">
        <v>1</v>
      </c>
      <c r="F14" s="151">
        <v>0</v>
      </c>
      <c r="G14" s="62">
        <f t="shared" si="1"/>
        <v>0</v>
      </c>
      <c r="H14" s="56"/>
      <c r="I14" s="56"/>
      <c r="J14" s="56"/>
      <c r="K14" s="56"/>
      <c r="L14" s="56"/>
      <c r="M14" s="56"/>
      <c r="N14" s="56"/>
      <c r="O14" s="56"/>
      <c r="P14" s="56"/>
    </row>
    <row r="15" spans="2:16" ht="15" customHeight="1">
      <c r="B15" s="69" t="s">
        <v>23</v>
      </c>
      <c r="C15" s="69"/>
      <c r="D15" s="69"/>
      <c r="E15" s="69"/>
      <c r="F15" s="70">
        <f>SUM(F7:G7,G9:G14)</f>
        <v>0</v>
      </c>
      <c r="G15" s="70"/>
      <c r="H15" s="56"/>
      <c r="I15" s="56"/>
      <c r="J15" s="56"/>
      <c r="K15" s="56"/>
      <c r="L15" s="56"/>
      <c r="M15" s="56"/>
      <c r="N15" s="56"/>
      <c r="O15" s="56"/>
      <c r="P15" s="56"/>
    </row>
    <row r="16" spans="2:16" ht="15">
      <c r="B16" s="71"/>
      <c r="C16" s="72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ht="18.75">
      <c r="B17" s="49" t="s">
        <v>2</v>
      </c>
    </row>
    <row r="18" spans="2:7" ht="15">
      <c r="B18" s="50"/>
      <c r="C18" s="51"/>
      <c r="D18" s="51"/>
      <c r="E18" s="52"/>
      <c r="F18" s="50" t="s">
        <v>21</v>
      </c>
      <c r="G18" s="52"/>
    </row>
    <row r="19" spans="2:7" ht="28.5" customHeight="1">
      <c r="B19" s="53" t="s">
        <v>44</v>
      </c>
      <c r="C19" s="54"/>
      <c r="D19" s="54"/>
      <c r="E19" s="55"/>
      <c r="F19" s="148">
        <v>0</v>
      </c>
      <c r="G19" s="149"/>
    </row>
    <row r="20" spans="2:7" ht="15">
      <c r="B20" s="73"/>
      <c r="C20" s="74"/>
      <c r="D20" s="75"/>
      <c r="E20" s="57" t="s">
        <v>19</v>
      </c>
      <c r="F20" s="19" t="s">
        <v>21</v>
      </c>
      <c r="G20" s="18" t="s">
        <v>22</v>
      </c>
    </row>
    <row r="21" spans="2:16" ht="15">
      <c r="B21" s="58" t="s">
        <v>46</v>
      </c>
      <c r="C21" s="58"/>
      <c r="D21" s="58"/>
      <c r="E21" s="8">
        <v>1</v>
      </c>
      <c r="F21" s="150">
        <v>0</v>
      </c>
      <c r="G21" s="59">
        <f>E21*F21</f>
        <v>0</v>
      </c>
      <c r="H21" s="56"/>
      <c r="I21" s="56"/>
      <c r="J21" s="56"/>
      <c r="K21" s="56"/>
      <c r="L21" s="56"/>
      <c r="M21" s="56"/>
      <c r="N21" s="56"/>
      <c r="O21" s="56"/>
      <c r="P21" s="56"/>
    </row>
    <row r="22" spans="2:16" ht="15">
      <c r="B22" s="58" t="s">
        <v>52</v>
      </c>
      <c r="C22" s="58"/>
      <c r="D22" s="58"/>
      <c r="E22" s="8">
        <v>1</v>
      </c>
      <c r="F22" s="150">
        <v>0</v>
      </c>
      <c r="G22" s="59">
        <f aca="true" t="shared" si="2" ref="G22">E22*F22</f>
        <v>0</v>
      </c>
      <c r="H22" s="56"/>
      <c r="I22" s="56"/>
      <c r="J22" s="56"/>
      <c r="K22" s="56"/>
      <c r="L22" s="56"/>
      <c r="M22" s="56"/>
      <c r="N22" s="56"/>
      <c r="O22" s="56"/>
      <c r="P22" s="56"/>
    </row>
    <row r="23" spans="2:16" ht="15">
      <c r="B23" s="60" t="s">
        <v>45</v>
      </c>
      <c r="C23" s="60"/>
      <c r="D23" s="60"/>
      <c r="E23" s="61">
        <v>1</v>
      </c>
      <c r="F23" s="151">
        <v>0</v>
      </c>
      <c r="G23" s="62">
        <f>E23*F23</f>
        <v>0</v>
      </c>
      <c r="H23" s="56"/>
      <c r="I23" s="56"/>
      <c r="J23" s="56"/>
      <c r="K23" s="56"/>
      <c r="L23" s="56"/>
      <c r="M23" s="56"/>
      <c r="N23" s="56"/>
      <c r="O23" s="56"/>
      <c r="P23" s="56"/>
    </row>
    <row r="24" spans="2:16" ht="15">
      <c r="B24" s="63" t="s">
        <v>47</v>
      </c>
      <c r="C24" s="64"/>
      <c r="D24" s="65"/>
      <c r="E24" s="61">
        <v>1</v>
      </c>
      <c r="F24" s="151">
        <v>0</v>
      </c>
      <c r="G24" s="62">
        <f aca="true" t="shared" si="3" ref="G24:G26">E24*F24</f>
        <v>0</v>
      </c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15">
      <c r="A25" s="46" t="s">
        <v>48</v>
      </c>
      <c r="B25" s="63" t="s">
        <v>50</v>
      </c>
      <c r="C25" s="64"/>
      <c r="D25" s="65"/>
      <c r="E25" s="61">
        <v>1</v>
      </c>
      <c r="F25" s="151">
        <v>0</v>
      </c>
      <c r="G25" s="62">
        <f t="shared" si="3"/>
        <v>0</v>
      </c>
      <c r="H25" s="56"/>
      <c r="I25" s="56"/>
      <c r="J25" s="56"/>
      <c r="K25" s="56"/>
      <c r="L25" s="56"/>
      <c r="M25" s="56"/>
      <c r="N25" s="56"/>
      <c r="O25" s="56"/>
      <c r="P25" s="56"/>
    </row>
    <row r="26" spans="2:16" ht="15">
      <c r="B26" s="66" t="s">
        <v>49</v>
      </c>
      <c r="C26" s="67"/>
      <c r="D26" s="68"/>
      <c r="E26" s="61">
        <v>1</v>
      </c>
      <c r="F26" s="151">
        <v>0</v>
      </c>
      <c r="G26" s="62">
        <f t="shared" si="3"/>
        <v>0</v>
      </c>
      <c r="H26" s="56"/>
      <c r="I26" s="56"/>
      <c r="J26" s="56"/>
      <c r="K26" s="56"/>
      <c r="L26" s="56"/>
      <c r="M26" s="56"/>
      <c r="N26" s="56"/>
      <c r="O26" s="56"/>
      <c r="P26" s="56"/>
    </row>
    <row r="27" spans="2:7" ht="15" customHeight="1">
      <c r="B27" s="76" t="s">
        <v>23</v>
      </c>
      <c r="C27" s="77"/>
      <c r="D27" s="77"/>
      <c r="E27" s="78"/>
      <c r="F27" s="70">
        <f>SUM(F19:G19,G21:G26)</f>
        <v>0</v>
      </c>
      <c r="G27" s="70"/>
    </row>
    <row r="28" ht="12.75" customHeight="1">
      <c r="B28" s="49"/>
    </row>
    <row r="29" ht="18.75">
      <c r="B29" s="49" t="s">
        <v>0</v>
      </c>
    </row>
    <row r="30" spans="2:7" ht="15">
      <c r="B30" s="50"/>
      <c r="C30" s="51"/>
      <c r="D30" s="51"/>
      <c r="E30" s="52"/>
      <c r="F30" s="50" t="s">
        <v>21</v>
      </c>
      <c r="G30" s="52"/>
    </row>
    <row r="31" spans="2:7" ht="27.75" customHeight="1">
      <c r="B31" s="53" t="s">
        <v>44</v>
      </c>
      <c r="C31" s="54"/>
      <c r="D31" s="54"/>
      <c r="E31" s="55"/>
      <c r="F31" s="148">
        <v>0</v>
      </c>
      <c r="G31" s="149"/>
    </row>
    <row r="32" spans="2:7" ht="15">
      <c r="B32" s="73"/>
      <c r="C32" s="74"/>
      <c r="D32" s="75"/>
      <c r="E32" s="57" t="s">
        <v>19</v>
      </c>
      <c r="F32" s="19" t="s">
        <v>21</v>
      </c>
      <c r="G32" s="18" t="s">
        <v>22</v>
      </c>
    </row>
    <row r="33" spans="2:16" ht="15">
      <c r="B33" s="58" t="s">
        <v>46</v>
      </c>
      <c r="C33" s="58"/>
      <c r="D33" s="58"/>
      <c r="E33" s="8">
        <v>1</v>
      </c>
      <c r="F33" s="150">
        <v>0</v>
      </c>
      <c r="G33" s="59">
        <f>E33*F33</f>
        <v>0</v>
      </c>
      <c r="H33" s="56"/>
      <c r="I33" s="56"/>
      <c r="J33" s="56"/>
      <c r="K33" s="56"/>
      <c r="L33" s="56"/>
      <c r="M33" s="56"/>
      <c r="N33" s="56"/>
      <c r="O33" s="56"/>
      <c r="P33" s="56"/>
    </row>
    <row r="34" spans="2:16" ht="15">
      <c r="B34" s="58" t="s">
        <v>52</v>
      </c>
      <c r="C34" s="58"/>
      <c r="D34" s="58"/>
      <c r="E34" s="8">
        <v>1</v>
      </c>
      <c r="F34" s="150">
        <v>0</v>
      </c>
      <c r="G34" s="59">
        <f aca="true" t="shared" si="4" ref="G34">E34*F34</f>
        <v>0</v>
      </c>
      <c r="H34" s="56"/>
      <c r="I34" s="56"/>
      <c r="J34" s="56"/>
      <c r="K34" s="56"/>
      <c r="L34" s="56"/>
      <c r="M34" s="56"/>
      <c r="N34" s="56"/>
      <c r="O34" s="56"/>
      <c r="P34" s="56"/>
    </row>
    <row r="35" spans="2:16" ht="15">
      <c r="B35" s="60" t="s">
        <v>45</v>
      </c>
      <c r="C35" s="60"/>
      <c r="D35" s="60"/>
      <c r="E35" s="61">
        <v>1</v>
      </c>
      <c r="F35" s="151">
        <v>0</v>
      </c>
      <c r="G35" s="62">
        <f>E35*F35</f>
        <v>0</v>
      </c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15">
      <c r="B36" s="63" t="s">
        <v>47</v>
      </c>
      <c r="C36" s="64"/>
      <c r="D36" s="65"/>
      <c r="E36" s="61">
        <v>1</v>
      </c>
      <c r="F36" s="151">
        <v>0</v>
      </c>
      <c r="G36" s="62">
        <f aca="true" t="shared" si="5" ref="G36:G38">E36*F36</f>
        <v>0</v>
      </c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15">
      <c r="A37" s="46" t="s">
        <v>48</v>
      </c>
      <c r="B37" s="63" t="s">
        <v>50</v>
      </c>
      <c r="C37" s="64"/>
      <c r="D37" s="65"/>
      <c r="E37" s="61">
        <v>1</v>
      </c>
      <c r="F37" s="151">
        <v>0</v>
      </c>
      <c r="G37" s="62">
        <f t="shared" si="5"/>
        <v>0</v>
      </c>
      <c r="H37" s="56"/>
      <c r="I37" s="56"/>
      <c r="J37" s="56"/>
      <c r="K37" s="56"/>
      <c r="L37" s="56"/>
      <c r="M37" s="56"/>
      <c r="N37" s="56"/>
      <c r="O37" s="56"/>
      <c r="P37" s="56"/>
    </row>
    <row r="38" spans="2:16" ht="15">
      <c r="B38" s="66" t="s">
        <v>49</v>
      </c>
      <c r="C38" s="67"/>
      <c r="D38" s="68"/>
      <c r="E38" s="61">
        <v>1</v>
      </c>
      <c r="F38" s="151">
        <v>0</v>
      </c>
      <c r="G38" s="62">
        <f t="shared" si="5"/>
        <v>0</v>
      </c>
      <c r="H38" s="56"/>
      <c r="I38" s="56"/>
      <c r="J38" s="56"/>
      <c r="K38" s="56"/>
      <c r="L38" s="56"/>
      <c r="M38" s="56"/>
      <c r="N38" s="56"/>
      <c r="O38" s="56"/>
      <c r="P38" s="56"/>
    </row>
    <row r="39" spans="2:7" ht="15" customHeight="1">
      <c r="B39" s="76" t="s">
        <v>23</v>
      </c>
      <c r="C39" s="77"/>
      <c r="D39" s="77"/>
      <c r="E39" s="78"/>
      <c r="F39" s="70">
        <f>SUM(F31:G31,G33:G38)</f>
        <v>0</v>
      </c>
      <c r="G39" s="70"/>
    </row>
    <row r="40" ht="15">
      <c r="C40" s="79"/>
    </row>
    <row r="41" spans="2:8" ht="30">
      <c r="B41" s="42" t="s">
        <v>78</v>
      </c>
      <c r="C41" s="42"/>
      <c r="D41" s="42"/>
      <c r="E41" s="12"/>
      <c r="F41" s="19" t="s">
        <v>71</v>
      </c>
      <c r="G41" s="19" t="s">
        <v>72</v>
      </c>
      <c r="H41" s="19" t="s">
        <v>23</v>
      </c>
    </row>
    <row r="42" spans="2:8" ht="15">
      <c r="B42" s="42"/>
      <c r="C42" s="42"/>
      <c r="D42" s="42"/>
      <c r="E42" s="12" t="s">
        <v>64</v>
      </c>
      <c r="F42" s="13">
        <v>0</v>
      </c>
      <c r="G42" s="19">
        <v>11</v>
      </c>
      <c r="H42" s="14">
        <f>F42*G42</f>
        <v>0</v>
      </c>
    </row>
    <row r="43" spans="2:8" ht="15">
      <c r="B43" s="42"/>
      <c r="C43" s="42"/>
      <c r="D43" s="42"/>
      <c r="E43" s="12" t="s">
        <v>65</v>
      </c>
      <c r="F43" s="13">
        <v>0</v>
      </c>
      <c r="G43" s="19">
        <v>4</v>
      </c>
      <c r="H43" s="14">
        <f>F43*G43</f>
        <v>0</v>
      </c>
    </row>
    <row r="44" spans="2:8" ht="15">
      <c r="B44" s="43" t="s">
        <v>23</v>
      </c>
      <c r="C44" s="43"/>
      <c r="D44" s="43"/>
      <c r="E44" s="43"/>
      <c r="F44" s="43"/>
      <c r="G44" s="43"/>
      <c r="H44" s="17">
        <f>H42+H43</f>
        <v>0</v>
      </c>
    </row>
    <row r="45" spans="2:8" ht="15">
      <c r="B45" s="15"/>
      <c r="C45" s="15"/>
      <c r="D45" s="15"/>
      <c r="E45" s="15"/>
      <c r="F45" s="15"/>
      <c r="G45" s="15"/>
      <c r="H45" s="16"/>
    </row>
    <row r="46" spans="2:8" ht="15">
      <c r="B46" s="15"/>
      <c r="C46" s="15"/>
      <c r="D46" s="15"/>
      <c r="E46" s="15"/>
      <c r="F46" s="15"/>
      <c r="G46" s="15"/>
      <c r="H46" s="16"/>
    </row>
    <row r="47" spans="3:9" ht="120.75" customHeight="1">
      <c r="C47" s="80"/>
      <c r="D47" s="80"/>
      <c r="E47" s="80"/>
      <c r="F47" s="81" t="s">
        <v>74</v>
      </c>
      <c r="G47" s="81" t="s">
        <v>73</v>
      </c>
      <c r="H47" s="4"/>
      <c r="I47" s="82"/>
    </row>
    <row r="48" spans="2:7" ht="45.75" customHeight="1">
      <c r="B48" s="83" t="s">
        <v>54</v>
      </c>
      <c r="C48" s="84"/>
      <c r="D48" s="85"/>
      <c r="E48" s="86" t="s">
        <v>24</v>
      </c>
      <c r="F48" s="13">
        <v>0</v>
      </c>
      <c r="G48" s="87"/>
    </row>
    <row r="49" spans="2:11" ht="29.25" customHeight="1">
      <c r="B49" s="88"/>
      <c r="C49" s="89"/>
      <c r="D49" s="90"/>
      <c r="E49" s="86" t="s">
        <v>25</v>
      </c>
      <c r="F49" s="13">
        <v>0</v>
      </c>
      <c r="G49" s="87"/>
      <c r="K49" s="91"/>
    </row>
    <row r="50" spans="2:7" ht="29.25" customHeight="1">
      <c r="B50" s="92"/>
      <c r="C50" s="92"/>
      <c r="D50" s="92"/>
      <c r="E50" s="86" t="s">
        <v>26</v>
      </c>
      <c r="F50" s="13">
        <v>0</v>
      </c>
      <c r="G50" s="87"/>
    </row>
    <row r="51" spans="2:7" ht="29.25" customHeight="1">
      <c r="B51" s="92"/>
      <c r="C51" s="92"/>
      <c r="D51" s="92"/>
      <c r="E51" s="86" t="s">
        <v>27</v>
      </c>
      <c r="F51" s="13">
        <v>0</v>
      </c>
      <c r="G51" s="93">
        <f>F51/3*4</f>
        <v>0</v>
      </c>
    </row>
    <row r="52" spans="2:7" ht="29.25" customHeight="1">
      <c r="B52" s="92"/>
      <c r="C52" s="92"/>
      <c r="D52" s="92"/>
      <c r="E52" s="86" t="s">
        <v>28</v>
      </c>
      <c r="F52" s="13">
        <v>0</v>
      </c>
      <c r="G52" s="93">
        <f aca="true" t="shared" si="6" ref="G52:G57">F52/3*4</f>
        <v>0</v>
      </c>
    </row>
    <row r="53" spans="2:7" ht="29.25" customHeight="1">
      <c r="B53" s="92"/>
      <c r="C53" s="92"/>
      <c r="D53" s="92"/>
      <c r="E53" s="86" t="s">
        <v>29</v>
      </c>
      <c r="F53" s="13">
        <v>0</v>
      </c>
      <c r="G53" s="93">
        <f t="shared" si="6"/>
        <v>0</v>
      </c>
    </row>
    <row r="54" spans="2:7" ht="29.25" customHeight="1">
      <c r="B54" s="92"/>
      <c r="C54" s="92"/>
      <c r="D54" s="92"/>
      <c r="E54" s="86" t="s">
        <v>30</v>
      </c>
      <c r="F54" s="13">
        <v>0</v>
      </c>
      <c r="G54" s="93">
        <f t="shared" si="6"/>
        <v>0</v>
      </c>
    </row>
    <row r="55" spans="2:7" ht="29.25" customHeight="1">
      <c r="B55" s="92"/>
      <c r="C55" s="92"/>
      <c r="D55" s="92"/>
      <c r="E55" s="86" t="s">
        <v>31</v>
      </c>
      <c r="F55" s="13">
        <v>0</v>
      </c>
      <c r="G55" s="93">
        <f t="shared" si="6"/>
        <v>0</v>
      </c>
    </row>
    <row r="56" spans="2:7" ht="29.25" customHeight="1">
      <c r="B56" s="92"/>
      <c r="C56" s="92"/>
      <c r="D56" s="92"/>
      <c r="E56" s="86" t="s">
        <v>32</v>
      </c>
      <c r="F56" s="13">
        <v>0</v>
      </c>
      <c r="G56" s="93">
        <f t="shared" si="6"/>
        <v>0</v>
      </c>
    </row>
    <row r="57" spans="2:7" ht="29.25" customHeight="1">
      <c r="B57" s="92"/>
      <c r="C57" s="92"/>
      <c r="D57" s="92"/>
      <c r="E57" s="94" t="s">
        <v>33</v>
      </c>
      <c r="F57" s="152">
        <v>0</v>
      </c>
      <c r="G57" s="93">
        <f t="shared" si="6"/>
        <v>0</v>
      </c>
    </row>
    <row r="58" spans="2:7" ht="15">
      <c r="B58" s="69" t="s">
        <v>23</v>
      </c>
      <c r="C58" s="69"/>
      <c r="D58" s="69"/>
      <c r="E58" s="69"/>
      <c r="F58" s="95"/>
      <c r="G58" s="96">
        <f>SUM(F48:F50,G51:G57)</f>
        <v>0</v>
      </c>
    </row>
    <row r="59" spans="2:6" ht="15">
      <c r="B59" s="97" t="s">
        <v>76</v>
      </c>
      <c r="E59" s="98"/>
      <c r="F59" s="56"/>
    </row>
    <row r="60" ht="15">
      <c r="B60" s="99" t="s">
        <v>37</v>
      </c>
    </row>
    <row r="62" spans="2:9" ht="64.5" customHeight="1">
      <c r="B62" s="83" t="s">
        <v>53</v>
      </c>
      <c r="C62" s="84"/>
      <c r="D62" s="85"/>
      <c r="E62" s="100"/>
      <c r="F62" s="19" t="s">
        <v>38</v>
      </c>
      <c r="G62" s="19" t="s">
        <v>3</v>
      </c>
      <c r="H62" s="19" t="s">
        <v>39</v>
      </c>
      <c r="I62" s="19" t="s">
        <v>22</v>
      </c>
    </row>
    <row r="63" spans="2:9" ht="28.5" customHeight="1">
      <c r="B63" s="88"/>
      <c r="C63" s="89"/>
      <c r="D63" s="90"/>
      <c r="E63" s="101" t="s">
        <v>34</v>
      </c>
      <c r="F63" s="150">
        <v>0</v>
      </c>
      <c r="G63" s="57" t="s">
        <v>4</v>
      </c>
      <c r="H63" s="150">
        <v>0</v>
      </c>
      <c r="I63" s="14">
        <f>F63*H63</f>
        <v>0</v>
      </c>
    </row>
    <row r="64" spans="2:9" ht="28.5" customHeight="1">
      <c r="B64" s="102"/>
      <c r="C64" s="103"/>
      <c r="D64" s="104"/>
      <c r="E64" s="105" t="s">
        <v>27</v>
      </c>
      <c r="F64" s="150">
        <v>0</v>
      </c>
      <c r="G64" s="57" t="s">
        <v>4</v>
      </c>
      <c r="H64" s="150">
        <v>0</v>
      </c>
      <c r="I64" s="14">
        <f aca="true" t="shared" si="7" ref="I64:I70">F64*H64</f>
        <v>0</v>
      </c>
    </row>
    <row r="65" spans="2:9" ht="28.5" customHeight="1">
      <c r="B65" s="102"/>
      <c r="C65" s="106"/>
      <c r="D65" s="107"/>
      <c r="E65" s="86" t="s">
        <v>28</v>
      </c>
      <c r="F65" s="150">
        <v>0</v>
      </c>
      <c r="G65" s="57" t="s">
        <v>4</v>
      </c>
      <c r="H65" s="150">
        <v>0</v>
      </c>
      <c r="I65" s="14">
        <f t="shared" si="7"/>
        <v>0</v>
      </c>
    </row>
    <row r="66" spans="2:9" ht="28.5" customHeight="1">
      <c r="B66" s="102"/>
      <c r="C66" s="106"/>
      <c r="D66" s="107"/>
      <c r="E66" s="86" t="s">
        <v>29</v>
      </c>
      <c r="F66" s="150">
        <v>0</v>
      </c>
      <c r="G66" s="57" t="s">
        <v>4</v>
      </c>
      <c r="H66" s="150">
        <v>0</v>
      </c>
      <c r="I66" s="14">
        <f t="shared" si="7"/>
        <v>0</v>
      </c>
    </row>
    <row r="67" spans="2:9" ht="28.5" customHeight="1">
      <c r="B67" s="102"/>
      <c r="C67" s="106"/>
      <c r="D67" s="107"/>
      <c r="E67" s="86" t="s">
        <v>30</v>
      </c>
      <c r="F67" s="150">
        <v>0</v>
      </c>
      <c r="G67" s="57" t="s">
        <v>4</v>
      </c>
      <c r="H67" s="150">
        <v>0</v>
      </c>
      <c r="I67" s="14">
        <f t="shared" si="7"/>
        <v>0</v>
      </c>
    </row>
    <row r="68" spans="2:9" ht="28.5" customHeight="1">
      <c r="B68" s="102"/>
      <c r="C68" s="106"/>
      <c r="D68" s="107"/>
      <c r="E68" s="86" t="s">
        <v>31</v>
      </c>
      <c r="F68" s="150">
        <v>0</v>
      </c>
      <c r="G68" s="57" t="s">
        <v>4</v>
      </c>
      <c r="H68" s="150">
        <v>0</v>
      </c>
      <c r="I68" s="14">
        <f t="shared" si="7"/>
        <v>0</v>
      </c>
    </row>
    <row r="69" spans="2:9" ht="28.5" customHeight="1">
      <c r="B69" s="102"/>
      <c r="C69" s="106"/>
      <c r="D69" s="107"/>
      <c r="E69" s="86" t="s">
        <v>32</v>
      </c>
      <c r="F69" s="150">
        <v>0</v>
      </c>
      <c r="G69" s="57" t="s">
        <v>4</v>
      </c>
      <c r="H69" s="150">
        <v>0</v>
      </c>
      <c r="I69" s="14">
        <f t="shared" si="7"/>
        <v>0</v>
      </c>
    </row>
    <row r="70" spans="2:9" ht="28.5" customHeight="1">
      <c r="B70" s="102"/>
      <c r="C70" s="102"/>
      <c r="D70" s="102"/>
      <c r="E70" s="94" t="s">
        <v>33</v>
      </c>
      <c r="F70" s="150">
        <v>0</v>
      </c>
      <c r="G70" s="108" t="s">
        <v>4</v>
      </c>
      <c r="H70" s="153">
        <v>0</v>
      </c>
      <c r="I70" s="14">
        <f t="shared" si="7"/>
        <v>0</v>
      </c>
    </row>
    <row r="71" spans="2:9" ht="15" customHeight="1">
      <c r="B71" s="109" t="s">
        <v>23</v>
      </c>
      <c r="C71" s="109"/>
      <c r="D71" s="109"/>
      <c r="E71" s="109"/>
      <c r="F71" s="109"/>
      <c r="G71" s="109"/>
      <c r="H71" s="109"/>
      <c r="I71" s="17">
        <f>SUM(I63:I70)</f>
        <v>0</v>
      </c>
    </row>
    <row r="72" spans="2:9" ht="60" customHeight="1">
      <c r="B72" s="110" t="s">
        <v>41</v>
      </c>
      <c r="C72" s="110"/>
      <c r="D72" s="110"/>
      <c r="E72" s="110"/>
      <c r="F72" s="110"/>
      <c r="G72" s="110"/>
      <c r="H72" s="110"/>
      <c r="I72" s="110"/>
    </row>
    <row r="73" spans="2:9" ht="43.5" customHeight="1">
      <c r="B73" s="111" t="s">
        <v>42</v>
      </c>
      <c r="C73" s="111"/>
      <c r="D73" s="111"/>
      <c r="E73" s="111"/>
      <c r="F73" s="111"/>
      <c r="G73" s="111"/>
      <c r="H73" s="111"/>
      <c r="I73" s="111"/>
    </row>
    <row r="74" spans="2:15" ht="21">
      <c r="B74" s="112"/>
      <c r="C74" s="112"/>
      <c r="D74" s="112"/>
      <c r="E74" s="112"/>
      <c r="F74" s="112"/>
      <c r="G74" s="112"/>
      <c r="H74" s="112"/>
      <c r="I74" s="112"/>
      <c r="L74" s="113"/>
      <c r="M74" s="113"/>
      <c r="N74" s="113"/>
      <c r="O74" s="113"/>
    </row>
    <row r="75" spans="5:10" ht="31.5" customHeight="1">
      <c r="E75" s="1" t="s">
        <v>35</v>
      </c>
      <c r="F75" s="19" t="s">
        <v>3</v>
      </c>
      <c r="G75" s="22" t="s">
        <v>6</v>
      </c>
      <c r="H75" s="22"/>
      <c r="I75" s="22" t="s">
        <v>23</v>
      </c>
      <c r="J75" s="22"/>
    </row>
    <row r="76" spans="2:10" ht="42.75" customHeight="1">
      <c r="B76" s="114" t="s">
        <v>56</v>
      </c>
      <c r="C76" s="115"/>
      <c r="D76" s="116"/>
      <c r="E76" s="150">
        <v>0</v>
      </c>
      <c r="F76" s="57" t="s">
        <v>5</v>
      </c>
      <c r="G76" s="117">
        <v>100</v>
      </c>
      <c r="H76" s="118"/>
      <c r="I76" s="119">
        <f>E76*G76</f>
        <v>0</v>
      </c>
      <c r="J76" s="119"/>
    </row>
    <row r="77" ht="21" customHeight="1"/>
    <row r="78" spans="5:10" ht="30" customHeight="1">
      <c r="E78" s="120" t="s">
        <v>35</v>
      </c>
      <c r="F78" s="19" t="s">
        <v>3</v>
      </c>
      <c r="G78" s="43" t="s">
        <v>6</v>
      </c>
      <c r="H78" s="43"/>
      <c r="I78" s="22" t="s">
        <v>23</v>
      </c>
      <c r="J78" s="22"/>
    </row>
    <row r="79" spans="2:10" ht="36.75" customHeight="1">
      <c r="B79" s="114" t="s">
        <v>57</v>
      </c>
      <c r="C79" s="115"/>
      <c r="D79" s="116"/>
      <c r="E79" s="150">
        <v>0</v>
      </c>
      <c r="F79" s="57" t="s">
        <v>5</v>
      </c>
      <c r="G79" s="117">
        <v>200</v>
      </c>
      <c r="H79" s="118"/>
      <c r="I79" s="121">
        <f>E79*G79</f>
        <v>0</v>
      </c>
      <c r="J79" s="122"/>
    </row>
    <row r="80" spans="2:9" ht="28.5" customHeight="1">
      <c r="B80" s="112"/>
      <c r="C80" s="112"/>
      <c r="D80" s="112"/>
      <c r="E80" s="112"/>
      <c r="F80" s="112"/>
      <c r="G80" s="112"/>
      <c r="H80" s="112"/>
      <c r="I80" s="112"/>
    </row>
    <row r="81" spans="2:10" ht="47.25" customHeight="1">
      <c r="B81" s="39" t="s">
        <v>59</v>
      </c>
      <c r="C81" s="39"/>
      <c r="D81" s="39"/>
      <c r="E81" s="1" t="s">
        <v>35</v>
      </c>
      <c r="F81" s="19" t="s">
        <v>3</v>
      </c>
      <c r="G81" s="22" t="s">
        <v>6</v>
      </c>
      <c r="H81" s="22"/>
      <c r="I81" s="22" t="s">
        <v>23</v>
      </c>
      <c r="J81" s="22"/>
    </row>
    <row r="82" spans="3:10" ht="15">
      <c r="C82" s="123" t="s">
        <v>7</v>
      </c>
      <c r="D82" s="124"/>
      <c r="E82" s="154">
        <v>0</v>
      </c>
      <c r="F82" s="125" t="s">
        <v>5</v>
      </c>
      <c r="G82" s="126">
        <v>150</v>
      </c>
      <c r="H82" s="126"/>
      <c r="I82" s="127">
        <f>E82*G82</f>
        <v>0</v>
      </c>
      <c r="J82" s="127"/>
    </row>
    <row r="83" spans="3:10" ht="15">
      <c r="C83" s="128" t="s">
        <v>8</v>
      </c>
      <c r="D83" s="100"/>
      <c r="E83" s="154">
        <v>0</v>
      </c>
      <c r="F83" s="57" t="s">
        <v>5</v>
      </c>
      <c r="G83" s="129">
        <v>3</v>
      </c>
      <c r="H83" s="129"/>
      <c r="I83" s="130">
        <f aca="true" t="shared" si="8" ref="I83:I85">E83*G83</f>
        <v>0</v>
      </c>
      <c r="J83" s="130"/>
    </row>
    <row r="84" spans="3:10" ht="15">
      <c r="C84" s="128" t="s">
        <v>9</v>
      </c>
      <c r="D84" s="100"/>
      <c r="E84" s="154">
        <v>0</v>
      </c>
      <c r="F84" s="57" t="s">
        <v>5</v>
      </c>
      <c r="G84" s="129">
        <v>3</v>
      </c>
      <c r="H84" s="129"/>
      <c r="I84" s="130">
        <f t="shared" si="8"/>
        <v>0</v>
      </c>
      <c r="J84" s="130"/>
    </row>
    <row r="85" spans="3:10" ht="15">
      <c r="C85" s="131" t="s">
        <v>10</v>
      </c>
      <c r="D85" s="132"/>
      <c r="E85" s="154">
        <v>0</v>
      </c>
      <c r="F85" s="57" t="s">
        <v>5</v>
      </c>
      <c r="G85" s="133">
        <v>3</v>
      </c>
      <c r="H85" s="133"/>
      <c r="I85" s="130">
        <f t="shared" si="8"/>
        <v>0</v>
      </c>
      <c r="J85" s="130"/>
    </row>
    <row r="86" spans="2:10" ht="15" customHeight="1">
      <c r="B86" s="109" t="s">
        <v>23</v>
      </c>
      <c r="C86" s="109"/>
      <c r="D86" s="109"/>
      <c r="E86" s="109"/>
      <c r="F86" s="109"/>
      <c r="G86" s="109"/>
      <c r="H86" s="109"/>
      <c r="I86" s="134">
        <f>SUM(I82:J85)</f>
        <v>0</v>
      </c>
      <c r="J86" s="134"/>
    </row>
    <row r="87" spans="2:9" ht="15">
      <c r="B87" s="112"/>
      <c r="C87" s="112"/>
      <c r="D87" s="112"/>
      <c r="E87" s="112"/>
      <c r="F87" s="112"/>
      <c r="G87" s="112"/>
      <c r="H87" s="112"/>
      <c r="I87" s="112"/>
    </row>
    <row r="88" spans="2:9" ht="18" customHeight="1">
      <c r="B88" s="135"/>
      <c r="C88" s="135"/>
      <c r="D88" s="135"/>
      <c r="E88" s="135"/>
      <c r="F88" s="135"/>
      <c r="G88" s="135"/>
      <c r="H88" s="135"/>
      <c r="I88" s="135"/>
    </row>
    <row r="89" spans="5:10" ht="48.75" customHeight="1">
      <c r="E89" s="19" t="s">
        <v>35</v>
      </c>
      <c r="F89" s="19" t="s">
        <v>3</v>
      </c>
      <c r="G89" s="136" t="s">
        <v>36</v>
      </c>
      <c r="H89" s="137" t="s">
        <v>18</v>
      </c>
      <c r="I89" s="22" t="s">
        <v>23</v>
      </c>
      <c r="J89" s="22"/>
    </row>
    <row r="90" spans="2:10" ht="31.5" customHeight="1">
      <c r="B90" s="114" t="s">
        <v>55</v>
      </c>
      <c r="C90" s="115"/>
      <c r="D90" s="116"/>
      <c r="E90" s="154">
        <v>0</v>
      </c>
      <c r="F90" s="57" t="s">
        <v>4</v>
      </c>
      <c r="G90" s="150">
        <v>0</v>
      </c>
      <c r="H90" s="138">
        <v>114</v>
      </c>
      <c r="I90" s="121">
        <f>E90+(G90*H90)</f>
        <v>0</v>
      </c>
      <c r="J90" s="122"/>
    </row>
    <row r="91" ht="15">
      <c r="B91" s="99" t="s">
        <v>40</v>
      </c>
    </row>
    <row r="93" spans="3:10" ht="15">
      <c r="C93" s="2"/>
      <c r="D93" s="2"/>
      <c r="E93" s="3"/>
      <c r="G93" s="3"/>
      <c r="H93" s="3"/>
      <c r="I93" s="4"/>
      <c r="J93" s="4"/>
    </row>
    <row r="94" spans="2:10" ht="35.25" customHeight="1">
      <c r="B94" s="39" t="s">
        <v>58</v>
      </c>
      <c r="C94" s="39"/>
      <c r="D94" s="39"/>
      <c r="E94" s="1" t="s">
        <v>35</v>
      </c>
      <c r="F94" s="19" t="s">
        <v>3</v>
      </c>
      <c r="G94" s="22" t="s">
        <v>6</v>
      </c>
      <c r="H94" s="22"/>
      <c r="I94" s="22" t="s">
        <v>23</v>
      </c>
      <c r="J94" s="22"/>
    </row>
    <row r="95" spans="3:10" ht="15">
      <c r="C95" s="123" t="s">
        <v>7</v>
      </c>
      <c r="D95" s="124"/>
      <c r="E95" s="154">
        <v>0</v>
      </c>
      <c r="F95" s="125" t="s">
        <v>5</v>
      </c>
      <c r="G95" s="126">
        <v>30</v>
      </c>
      <c r="H95" s="126"/>
      <c r="I95" s="127">
        <f>E95*G95</f>
        <v>0</v>
      </c>
      <c r="J95" s="127"/>
    </row>
    <row r="96" spans="3:10" ht="15">
      <c r="C96" s="128" t="s">
        <v>8</v>
      </c>
      <c r="D96" s="100"/>
      <c r="E96" s="154">
        <v>0</v>
      </c>
      <c r="F96" s="57" t="s">
        <v>5</v>
      </c>
      <c r="G96" s="129">
        <v>10</v>
      </c>
      <c r="H96" s="129"/>
      <c r="I96" s="130">
        <f aca="true" t="shared" si="9" ref="I96:I98">E96*G96</f>
        <v>0</v>
      </c>
      <c r="J96" s="130"/>
    </row>
    <row r="97" spans="3:10" ht="15">
      <c r="C97" s="128" t="s">
        <v>9</v>
      </c>
      <c r="D97" s="100"/>
      <c r="E97" s="154">
        <v>0</v>
      </c>
      <c r="F97" s="57" t="s">
        <v>5</v>
      </c>
      <c r="G97" s="129">
        <v>5</v>
      </c>
      <c r="H97" s="129"/>
      <c r="I97" s="130">
        <f t="shared" si="9"/>
        <v>0</v>
      </c>
      <c r="J97" s="130"/>
    </row>
    <row r="98" spans="3:10" ht="15">
      <c r="C98" s="131" t="s">
        <v>10</v>
      </c>
      <c r="D98" s="132"/>
      <c r="E98" s="154">
        <v>0</v>
      </c>
      <c r="F98" s="57" t="s">
        <v>5</v>
      </c>
      <c r="G98" s="133">
        <v>3</v>
      </c>
      <c r="H98" s="133"/>
      <c r="I98" s="130">
        <f t="shared" si="9"/>
        <v>0</v>
      </c>
      <c r="J98" s="130"/>
    </row>
    <row r="99" spans="2:10" ht="15" customHeight="1">
      <c r="B99" s="109" t="s">
        <v>23</v>
      </c>
      <c r="C99" s="109"/>
      <c r="D99" s="109"/>
      <c r="E99" s="109"/>
      <c r="F99" s="109"/>
      <c r="G99" s="109"/>
      <c r="H99" s="109"/>
      <c r="I99" s="134">
        <f>SUM(I95:J98)</f>
        <v>0</v>
      </c>
      <c r="J99" s="134"/>
    </row>
    <row r="100" spans="3:10" ht="15">
      <c r="C100" s="139"/>
      <c r="D100" s="139"/>
      <c r="E100" s="139"/>
      <c r="F100" s="4"/>
      <c r="G100" s="3"/>
      <c r="H100" s="3"/>
      <c r="I100" s="4"/>
      <c r="J100" s="4"/>
    </row>
    <row r="101" spans="3:10" ht="15">
      <c r="C101" s="139"/>
      <c r="D101" s="139"/>
      <c r="E101" s="139"/>
      <c r="F101" s="4"/>
      <c r="G101" s="3"/>
      <c r="H101" s="3"/>
      <c r="I101" s="4"/>
      <c r="J101" s="4"/>
    </row>
    <row r="102" spans="2:12" ht="78.75" customHeight="1">
      <c r="B102" s="30" t="s">
        <v>60</v>
      </c>
      <c r="C102" s="30"/>
      <c r="D102" s="31"/>
      <c r="E102" s="35" t="s">
        <v>3</v>
      </c>
      <c r="F102" s="20" t="s">
        <v>75</v>
      </c>
      <c r="G102" s="21"/>
      <c r="H102" s="37" t="s">
        <v>69</v>
      </c>
      <c r="I102" s="37" t="s">
        <v>35</v>
      </c>
      <c r="J102" s="35" t="s">
        <v>23</v>
      </c>
      <c r="L102" s="140"/>
    </row>
    <row r="103" spans="2:15" ht="51" customHeight="1">
      <c r="B103" s="40"/>
      <c r="C103" s="40"/>
      <c r="D103" s="41"/>
      <c r="E103" s="36"/>
      <c r="F103" s="9" t="s">
        <v>68</v>
      </c>
      <c r="G103" s="9" t="s">
        <v>67</v>
      </c>
      <c r="H103" s="38"/>
      <c r="I103" s="38"/>
      <c r="J103" s="36"/>
      <c r="L103" s="140"/>
      <c r="N103" s="141"/>
      <c r="O103" s="141"/>
    </row>
    <row r="104" spans="3:10" ht="15">
      <c r="C104" s="27" t="s">
        <v>15</v>
      </c>
      <c r="D104" s="28"/>
      <c r="E104" s="8" t="s">
        <v>66</v>
      </c>
      <c r="F104" s="142">
        <v>101270</v>
      </c>
      <c r="G104" s="11">
        <v>186960</v>
      </c>
      <c r="H104" s="5">
        <v>0</v>
      </c>
      <c r="I104" s="154">
        <v>0</v>
      </c>
      <c r="J104" s="10">
        <f>I104*H104*(SUM(F104:G104))</f>
        <v>0</v>
      </c>
    </row>
    <row r="105" spans="3:10" ht="15">
      <c r="C105" s="27" t="s">
        <v>16</v>
      </c>
      <c r="D105" s="28"/>
      <c r="E105" s="8" t="s">
        <v>66</v>
      </c>
      <c r="F105" s="142">
        <v>98800</v>
      </c>
      <c r="G105" s="11">
        <v>182400</v>
      </c>
      <c r="H105" s="5">
        <v>0</v>
      </c>
      <c r="I105" s="154">
        <v>0</v>
      </c>
      <c r="J105" s="10">
        <f>I105*H105*(SUM(F105:G105))</f>
        <v>0</v>
      </c>
    </row>
    <row r="106" spans="2:10" ht="15" customHeight="1">
      <c r="B106" s="109" t="s">
        <v>23</v>
      </c>
      <c r="C106" s="109"/>
      <c r="D106" s="109"/>
      <c r="E106" s="109"/>
      <c r="F106" s="109"/>
      <c r="G106" s="109"/>
      <c r="H106" s="109"/>
      <c r="I106" s="109"/>
      <c r="J106" s="143">
        <f>SUM(J104:J105)</f>
        <v>0</v>
      </c>
    </row>
    <row r="107" spans="3:10" ht="15">
      <c r="C107" s="2"/>
      <c r="D107" s="2"/>
      <c r="E107" s="3"/>
      <c r="F107" s="6"/>
      <c r="G107" s="6"/>
      <c r="H107" s="3"/>
      <c r="I107" s="7"/>
      <c r="J107" s="7"/>
    </row>
    <row r="109" spans="2:12" ht="51" customHeight="1">
      <c r="B109" s="29" t="s">
        <v>61</v>
      </c>
      <c r="C109" s="30"/>
      <c r="D109" s="31"/>
      <c r="E109" s="35" t="s">
        <v>3</v>
      </c>
      <c r="F109" s="20" t="s">
        <v>75</v>
      </c>
      <c r="G109" s="21"/>
      <c r="H109" s="37" t="s">
        <v>70</v>
      </c>
      <c r="I109" s="37" t="s">
        <v>35</v>
      </c>
      <c r="J109" s="35" t="s">
        <v>23</v>
      </c>
      <c r="L109" s="140"/>
    </row>
    <row r="110" spans="2:12" ht="51" customHeight="1">
      <c r="B110" s="32"/>
      <c r="C110" s="33"/>
      <c r="D110" s="34"/>
      <c r="E110" s="36"/>
      <c r="F110" s="9" t="s">
        <v>68</v>
      </c>
      <c r="G110" s="9" t="s">
        <v>67</v>
      </c>
      <c r="H110" s="38"/>
      <c r="I110" s="38"/>
      <c r="J110" s="36"/>
      <c r="L110" s="140"/>
    </row>
    <row r="111" spans="3:10" ht="15">
      <c r="C111" s="44" t="s">
        <v>15</v>
      </c>
      <c r="D111" s="45"/>
      <c r="E111" s="8" t="s">
        <v>66</v>
      </c>
      <c r="F111" s="142">
        <v>101270</v>
      </c>
      <c r="G111" s="11">
        <v>186960</v>
      </c>
      <c r="H111" s="5">
        <v>0</v>
      </c>
      <c r="I111" s="154">
        <v>0</v>
      </c>
      <c r="J111" s="10">
        <f>I111*H111*(SUM(F111:G111))</f>
        <v>0</v>
      </c>
    </row>
    <row r="112" spans="3:10" ht="15">
      <c r="C112" s="27" t="s">
        <v>16</v>
      </c>
      <c r="D112" s="28"/>
      <c r="E112" s="8" t="s">
        <v>66</v>
      </c>
      <c r="F112" s="142">
        <v>98800</v>
      </c>
      <c r="G112" s="11">
        <v>182400</v>
      </c>
      <c r="H112" s="5">
        <v>0</v>
      </c>
      <c r="I112" s="154">
        <v>0</v>
      </c>
      <c r="J112" s="10">
        <f>I112*H112*(SUM(F112:G112))</f>
        <v>0</v>
      </c>
    </row>
    <row r="113" spans="2:10" ht="15" customHeight="1">
      <c r="B113" s="109" t="s">
        <v>23</v>
      </c>
      <c r="C113" s="109"/>
      <c r="D113" s="109"/>
      <c r="E113" s="109"/>
      <c r="F113" s="109"/>
      <c r="G113" s="109"/>
      <c r="H113" s="109"/>
      <c r="I113" s="109"/>
      <c r="J113" s="143">
        <f>SUM(J111:J112)</f>
        <v>0</v>
      </c>
    </row>
    <row r="114" spans="3:10" ht="15">
      <c r="C114" s="2"/>
      <c r="D114" s="2"/>
      <c r="E114" s="3"/>
      <c r="F114" s="6"/>
      <c r="G114" s="6"/>
      <c r="H114" s="3"/>
      <c r="I114" s="7"/>
      <c r="J114" s="7"/>
    </row>
    <row r="115" spans="3:10" ht="15.75" customHeight="1">
      <c r="C115" s="2"/>
      <c r="D115" s="2"/>
      <c r="E115" s="3"/>
      <c r="G115" s="3"/>
      <c r="H115" s="3"/>
      <c r="I115" s="4"/>
      <c r="J115" s="4"/>
    </row>
    <row r="116" spans="2:12" ht="72" customHeight="1">
      <c r="B116" s="39" t="s">
        <v>62</v>
      </c>
      <c r="C116" s="39"/>
      <c r="D116" s="39"/>
      <c r="E116" s="19" t="s">
        <v>3</v>
      </c>
      <c r="F116" s="1" t="s">
        <v>35</v>
      </c>
      <c r="G116" s="20" t="s">
        <v>75</v>
      </c>
      <c r="H116" s="21"/>
      <c r="I116" s="22" t="s">
        <v>23</v>
      </c>
      <c r="J116" s="22"/>
      <c r="L116" s="140"/>
    </row>
    <row r="117" spans="3:10" ht="15">
      <c r="C117" s="27" t="s">
        <v>15</v>
      </c>
      <c r="D117" s="28"/>
      <c r="E117" s="8" t="s">
        <v>51</v>
      </c>
      <c r="F117" s="154">
        <v>0</v>
      </c>
      <c r="G117" s="23">
        <v>288230</v>
      </c>
      <c r="H117" s="24"/>
      <c r="I117" s="25">
        <f>G117*F117</f>
        <v>0</v>
      </c>
      <c r="J117" s="26"/>
    </row>
    <row r="118" spans="3:10" ht="15">
      <c r="C118" s="27" t="s">
        <v>16</v>
      </c>
      <c r="D118" s="28"/>
      <c r="E118" s="8" t="s">
        <v>51</v>
      </c>
      <c r="F118" s="5">
        <v>0</v>
      </c>
      <c r="G118" s="23">
        <v>281200</v>
      </c>
      <c r="H118" s="24"/>
      <c r="I118" s="25">
        <f>G118*F118</f>
        <v>0</v>
      </c>
      <c r="J118" s="26"/>
    </row>
    <row r="119" spans="2:10" ht="15" customHeight="1">
      <c r="B119" s="109" t="s">
        <v>23</v>
      </c>
      <c r="C119" s="109"/>
      <c r="D119" s="109"/>
      <c r="E119" s="109"/>
      <c r="F119" s="109"/>
      <c r="G119" s="109"/>
      <c r="H119" s="109"/>
      <c r="I119" s="134">
        <f>SUM(I115:J118)</f>
        <v>0</v>
      </c>
      <c r="J119" s="134"/>
    </row>
    <row r="120" spans="3:10" ht="15">
      <c r="C120" s="139"/>
      <c r="D120" s="139"/>
      <c r="E120" s="139"/>
      <c r="F120" s="4"/>
      <c r="G120" s="3"/>
      <c r="H120" s="3"/>
      <c r="I120" s="4"/>
      <c r="J120" s="4"/>
    </row>
    <row r="122" spans="2:14" ht="35.25" customHeight="1">
      <c r="B122" s="39" t="s">
        <v>77</v>
      </c>
      <c r="C122" s="39"/>
      <c r="D122" s="39"/>
      <c r="E122" s="1" t="s">
        <v>35</v>
      </c>
      <c r="F122" s="19" t="s">
        <v>3</v>
      </c>
      <c r="G122" s="73" t="s">
        <v>6</v>
      </c>
      <c r="H122" s="75"/>
      <c r="I122" s="22" t="s">
        <v>23</v>
      </c>
      <c r="J122" s="22"/>
      <c r="L122" s="144"/>
      <c r="M122" s="144"/>
      <c r="N122" s="144"/>
    </row>
    <row r="123" spans="3:10" ht="15">
      <c r="C123" s="100" t="s">
        <v>12</v>
      </c>
      <c r="D123" s="100"/>
      <c r="E123" s="154">
        <v>0</v>
      </c>
      <c r="F123" s="8" t="s">
        <v>14</v>
      </c>
      <c r="G123" s="133">
        <v>114</v>
      </c>
      <c r="H123" s="133"/>
      <c r="I123" s="130">
        <f aca="true" t="shared" si="10" ref="I123:I125">E123*G123</f>
        <v>0</v>
      </c>
      <c r="J123" s="130"/>
    </row>
    <row r="124" spans="3:10" ht="15">
      <c r="C124" s="100" t="s">
        <v>13</v>
      </c>
      <c r="D124" s="100"/>
      <c r="E124" s="154">
        <v>0</v>
      </c>
      <c r="F124" s="8" t="s">
        <v>14</v>
      </c>
      <c r="G124" s="133">
        <v>176</v>
      </c>
      <c r="H124" s="133"/>
      <c r="I124" s="130">
        <f t="shared" si="10"/>
        <v>0</v>
      </c>
      <c r="J124" s="130"/>
    </row>
    <row r="125" spans="3:10" ht="15">
      <c r="C125" s="100" t="s">
        <v>11</v>
      </c>
      <c r="D125" s="100"/>
      <c r="E125" s="154">
        <v>0</v>
      </c>
      <c r="F125" s="8" t="s">
        <v>14</v>
      </c>
      <c r="G125" s="133">
        <v>67</v>
      </c>
      <c r="H125" s="133"/>
      <c r="I125" s="130">
        <f t="shared" si="10"/>
        <v>0</v>
      </c>
      <c r="J125" s="130"/>
    </row>
    <row r="126" spans="2:10" ht="15" customHeight="1">
      <c r="B126" s="109" t="s">
        <v>23</v>
      </c>
      <c r="C126" s="109"/>
      <c r="D126" s="109"/>
      <c r="E126" s="109"/>
      <c r="F126" s="109"/>
      <c r="G126" s="109"/>
      <c r="H126" s="109"/>
      <c r="I126" s="134">
        <f>SUM(I122:J125)</f>
        <v>0</v>
      </c>
      <c r="J126" s="134"/>
    </row>
    <row r="127" ht="15">
      <c r="C127" s="99"/>
    </row>
    <row r="128" spans="3:10" ht="15">
      <c r="C128" s="139"/>
      <c r="D128" s="139"/>
      <c r="E128" s="139"/>
      <c r="F128" s="4"/>
      <c r="G128" s="3"/>
      <c r="H128" s="3"/>
      <c r="I128" s="4"/>
      <c r="J128" s="4"/>
    </row>
    <row r="130" spans="3:8" ht="26.25">
      <c r="C130" s="145" t="s">
        <v>63</v>
      </c>
      <c r="D130" s="145"/>
      <c r="E130" s="145"/>
      <c r="F130" s="146"/>
      <c r="G130" s="147">
        <f>SUM(F15,F27,F39,H44,G58,I71,I76,I79,I86,I90,I99,J106,J113,I119,I126)</f>
        <v>0</v>
      </c>
      <c r="H130" s="147"/>
    </row>
    <row r="131" ht="15.75" customHeight="1"/>
  </sheetData>
  <sheetProtection password="CC06" sheet="1" objects="1" scenarios="1"/>
  <mergeCells count="128">
    <mergeCell ref="B94:D94"/>
    <mergeCell ref="B73:I73"/>
    <mergeCell ref="B41:D43"/>
    <mergeCell ref="B44:G44"/>
    <mergeCell ref="I76:J76"/>
    <mergeCell ref="G76:H76"/>
    <mergeCell ref="G75:H75"/>
    <mergeCell ref="I95:J95"/>
    <mergeCell ref="G96:H96"/>
    <mergeCell ref="I96:J96"/>
    <mergeCell ref="I79:J79"/>
    <mergeCell ref="I78:J78"/>
    <mergeCell ref="G79:H79"/>
    <mergeCell ref="I94:J94"/>
    <mergeCell ref="I82:J82"/>
    <mergeCell ref="G83:H83"/>
    <mergeCell ref="I81:J81"/>
    <mergeCell ref="I75:J75"/>
    <mergeCell ref="I83:J83"/>
    <mergeCell ref="G82:H82"/>
    <mergeCell ref="I89:J89"/>
    <mergeCell ref="I90:J90"/>
    <mergeCell ref="C85:D85"/>
    <mergeCell ref="B81:D81"/>
    <mergeCell ref="B90:D90"/>
    <mergeCell ref="B86:H86"/>
    <mergeCell ref="I86:J86"/>
    <mergeCell ref="B99:H99"/>
    <mergeCell ref="I99:J99"/>
    <mergeCell ref="B106:I106"/>
    <mergeCell ref="B113:I113"/>
    <mergeCell ref="B119:H119"/>
    <mergeCell ref="I119:J119"/>
    <mergeCell ref="I122:J122"/>
    <mergeCell ref="G122:H122"/>
    <mergeCell ref="C105:D105"/>
    <mergeCell ref="I102:I103"/>
    <mergeCell ref="H102:H103"/>
    <mergeCell ref="J102:J103"/>
    <mergeCell ref="C117:D117"/>
    <mergeCell ref="B116:D116"/>
    <mergeCell ref="I98:J98"/>
    <mergeCell ref="F102:G102"/>
    <mergeCell ref="B102:D103"/>
    <mergeCell ref="E102:E103"/>
    <mergeCell ref="B122:D122"/>
    <mergeCell ref="C98:D98"/>
    <mergeCell ref="C104:D104"/>
    <mergeCell ref="C111:D111"/>
    <mergeCell ref="N103:O103"/>
    <mergeCell ref="B12:D12"/>
    <mergeCell ref="B13:D13"/>
    <mergeCell ref="F6:G6"/>
    <mergeCell ref="F18:G18"/>
    <mergeCell ref="B18:E18"/>
    <mergeCell ref="B76:D76"/>
    <mergeCell ref="B79:D79"/>
    <mergeCell ref="B19:E19"/>
    <mergeCell ref="F19:G19"/>
    <mergeCell ref="B20:D20"/>
    <mergeCell ref="F15:G15"/>
    <mergeCell ref="B6:E6"/>
    <mergeCell ref="B11:D11"/>
    <mergeCell ref="B10:D10"/>
    <mergeCell ref="B9:D9"/>
    <mergeCell ref="B8:D8"/>
    <mergeCell ref="B15:E15"/>
    <mergeCell ref="B31:E31"/>
    <mergeCell ref="B35:D35"/>
    <mergeCell ref="B36:D36"/>
    <mergeCell ref="B37:D37"/>
    <mergeCell ref="B39:E39"/>
    <mergeCell ref="F39:G39"/>
    <mergeCell ref="F31:G31"/>
    <mergeCell ref="B7:E7"/>
    <mergeCell ref="B30:E30"/>
    <mergeCell ref="F30:G30"/>
    <mergeCell ref="B27:E27"/>
    <mergeCell ref="F27:G27"/>
    <mergeCell ref="F7:G7"/>
    <mergeCell ref="B62:D63"/>
    <mergeCell ref="B32:D32"/>
    <mergeCell ref="B48:D49"/>
    <mergeCell ref="B58:E58"/>
    <mergeCell ref="B21:D21"/>
    <mergeCell ref="B22:D22"/>
    <mergeCell ref="B23:D23"/>
    <mergeCell ref="B24:D24"/>
    <mergeCell ref="B25:D25"/>
    <mergeCell ref="B33:D33"/>
    <mergeCell ref="B34:D34"/>
    <mergeCell ref="G98:H98"/>
    <mergeCell ref="G94:H94"/>
    <mergeCell ref="G81:H81"/>
    <mergeCell ref="B71:H71"/>
    <mergeCell ref="G78:H78"/>
    <mergeCell ref="B72:I72"/>
    <mergeCell ref="G84:H84"/>
    <mergeCell ref="I84:J84"/>
    <mergeCell ref="B126:H126"/>
    <mergeCell ref="I126:J126"/>
    <mergeCell ref="B109:D110"/>
    <mergeCell ref="E109:E110"/>
    <mergeCell ref="F109:G109"/>
    <mergeCell ref="H109:H110"/>
    <mergeCell ref="I109:I110"/>
    <mergeCell ref="J109:J110"/>
    <mergeCell ref="C112:D112"/>
    <mergeCell ref="G85:H85"/>
    <mergeCell ref="I85:J85"/>
    <mergeCell ref="G95:H95"/>
    <mergeCell ref="G124:H124"/>
    <mergeCell ref="I124:J124"/>
    <mergeCell ref="G97:H97"/>
    <mergeCell ref="I97:J97"/>
    <mergeCell ref="C130:E130"/>
    <mergeCell ref="G130:H130"/>
    <mergeCell ref="G116:H116"/>
    <mergeCell ref="I116:J116"/>
    <mergeCell ref="G117:H117"/>
    <mergeCell ref="I117:J117"/>
    <mergeCell ref="I118:J118"/>
    <mergeCell ref="C118:D118"/>
    <mergeCell ref="G118:H118"/>
    <mergeCell ref="G125:H125"/>
    <mergeCell ref="I125:J125"/>
    <mergeCell ref="G123:H123"/>
    <mergeCell ref="I123:J123"/>
  </mergeCells>
  <printOptions/>
  <pageMargins left="0.7" right="0.7" top="0.787401575" bottom="0.787401575" header="0.3" footer="0.3"/>
  <pageSetup fitToHeight="0" fitToWidth="1" horizontalDpi="600" verticalDpi="600" orientation="portrait" paperSize="8" scale="43" r:id="rId1"/>
  <ignoredErrors>
    <ignoredError sqref="G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Adriana Králová</cp:lastModifiedBy>
  <cp:lastPrinted>2018-05-22T12:14:09Z</cp:lastPrinted>
  <dcterms:created xsi:type="dcterms:W3CDTF">2017-08-29T06:09:42Z</dcterms:created>
  <dcterms:modified xsi:type="dcterms:W3CDTF">2018-07-02T09:57:09Z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-290627797</vt:i4>
  </property>
  <property fmtid="{D5CDD505-2E9C-101B-9397-08002B2CF9AE}" pid="3" name="_NewReviewCycle">
    <vt:lpwstr/>
  </property>
  <property fmtid="{D5CDD505-2E9C-101B-9397-08002B2CF9AE}" pid="4" name="_EmailSubject">
    <vt:lpwstr>Odesílání e-mailu: Příloha č. 2a ZD - Cenová tabulka 31_5_2018_elmag.xlsx, Příloha č. 2b ZD - Cenová tabulka 31_5_2018_optbal.xlsx</vt:lpwstr>
  </property>
  <property fmtid="{D5CDD505-2E9C-101B-9397-08002B2CF9AE}" pid="5" name="_AuthorEmail">
    <vt:lpwstr>Josef.Novak@cnb.cz</vt:lpwstr>
  </property>
  <property fmtid="{D5CDD505-2E9C-101B-9397-08002B2CF9AE}" pid="6" name="_AuthorEmailDisplayName">
    <vt:lpwstr>Novák Josef</vt:lpwstr>
  </property>
  <property fmtid="{D5CDD505-2E9C-101B-9397-08002B2CF9AE}" pid="7" name="_PreviousAdHocReviewCycleID">
    <vt:i4>-1765905023</vt:i4>
  </property>
  <property fmtid="{D5CDD505-2E9C-101B-9397-08002B2CF9AE}" pid="8" name="_ReviewingToolsShownOnce">
    <vt:lpwstr/>
  </property>
</Properties>
</file>