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7200" windowWidth="23895" windowHeight="7425" tabRatio="763" activeTab="0"/>
  </bookViews>
  <sheets>
    <sheet name="Celková nabídková cena" sheetId="35" r:id="rId1"/>
    <sheet name="PS1" sheetId="1" r:id="rId2"/>
    <sheet name="PS2" sheetId="2" r:id="rId3"/>
    <sheet name="PS3" sheetId="3" r:id="rId4"/>
    <sheet name="PS4" sheetId="4" r:id="rId5"/>
    <sheet name="PS5" sheetId="5" r:id="rId6"/>
    <sheet name="PS6" sheetId="6" r:id="rId7"/>
    <sheet name="PS7" sheetId="7" r:id="rId8"/>
    <sheet name="PS8" sheetId="8" r:id="rId9"/>
    <sheet name="PS9" sheetId="9" r:id="rId10"/>
    <sheet name="PS10" sheetId="10" r:id="rId11"/>
    <sheet name="PS11" sheetId="14" r:id="rId12"/>
    <sheet name="PS12" sheetId="15" r:id="rId13"/>
    <sheet name="Tab.13" sheetId="33" r:id="rId14"/>
    <sheet name="Tab.14" sheetId="22" r:id="rId15"/>
    <sheet name="Tab.15" sheetId="24" r:id="rId16"/>
    <sheet name="Tab.16" sheetId="25" r:id="rId17"/>
    <sheet name="Tab.17" sheetId="26" r:id="rId18"/>
    <sheet name="Tab.18" sheetId="27" r:id="rId19"/>
    <sheet name="Tab.19" sheetId="29" r:id="rId20"/>
    <sheet name="Tab.20" sheetId="34" r:id="rId21"/>
    <sheet name="Tab.21" sheetId="32" r:id="rId22"/>
  </sheets>
  <definedNames>
    <definedName name="_xlnm.Print_Area" localSheetId="1">'PS1'!$A$1:$E$19</definedName>
    <definedName name="_xlnm.Print_Area" localSheetId="11">'PS11'!$A$1:$E$13</definedName>
    <definedName name="_xlnm.Print_Area" localSheetId="12">'PS12'!$A$1:$E$27</definedName>
    <definedName name="_xlnm.Print_Area" localSheetId="2">'PS2'!$A$1:$E$18</definedName>
    <definedName name="_xlnm.Print_Area" localSheetId="3">'PS3'!$A$1:$E$13</definedName>
    <definedName name="_xlnm.Print_Area" localSheetId="4">'PS4'!$A$1:$E$13</definedName>
    <definedName name="_xlnm.Print_Area" localSheetId="5">'PS5'!$A$1:$E$14</definedName>
    <definedName name="_xlnm.Print_Area" localSheetId="6">'PS6'!$A$1:$E$18</definedName>
    <definedName name="_xlnm.Print_Area" localSheetId="7">'PS7'!$A$1:$E$11</definedName>
    <definedName name="_xlnm.Print_Area" localSheetId="8">'PS8'!$A$1:$E$17</definedName>
    <definedName name="_xlnm.Print_Area" localSheetId="9">'PS9'!$A$1:$E$13</definedName>
    <definedName name="_xlnm.Print_Area" localSheetId="13">'Tab.13'!$A$1:$I$20</definedName>
    <definedName name="_xlnm.Print_Area" localSheetId="14">'Tab.14'!$A$1:$E$9</definedName>
    <definedName name="_xlnm.Print_Area" localSheetId="15">'Tab.15'!$A$1:$E$25</definedName>
    <definedName name="_xlnm.Print_Area" localSheetId="16">'Tab.16'!$A$1:$E$31</definedName>
    <definedName name="_xlnm.Print_Area" localSheetId="17">'Tab.17'!$A$1:$E$10</definedName>
    <definedName name="_xlnm.Print_Area" localSheetId="18">'Tab.18'!$A$1:$E$12</definedName>
    <definedName name="_xlnm.Print_Area" localSheetId="19">'Tab.19'!$A$1:$E$15</definedName>
    <definedName name="_xlnm.Print_Area" localSheetId="21">'Tab.21'!$A$1:$E$13</definedName>
  </definedNames>
  <calcPr calcId="145621"/>
</workbook>
</file>

<file path=xl/sharedStrings.xml><?xml version="1.0" encoding="utf-8"?>
<sst xmlns="http://schemas.openxmlformats.org/spreadsheetml/2006/main" count="665" uniqueCount="214">
  <si>
    <t>Tabulka č. 1</t>
  </si>
  <si>
    <t>PS1 Otopná soustava</t>
  </si>
  <si>
    <t>Cenová tabulka</t>
  </si>
  <si>
    <t>Položka</t>
  </si>
  <si>
    <t>Jednotky</t>
  </si>
  <si>
    <t>Jednotková cena v Kč bez DPH</t>
  </si>
  <si>
    <t>Činnosti</t>
  </si>
  <si>
    <t>soubor</t>
  </si>
  <si>
    <t>hod.</t>
  </si>
  <si>
    <t>výjezd</t>
  </si>
  <si>
    <t>Cena za jeden výjezd (pro činnosti na výzvu) v pracovních dnech v době od 18:00 hod do 06:00 hod a ve dnech pracovního volna</t>
  </si>
  <si>
    <t>Cena za výjezd</t>
  </si>
  <si>
    <t>PS2 Příprava TV, servis sanitární techniky a odpadů</t>
  </si>
  <si>
    <t>Tabulka č. 2</t>
  </si>
  <si>
    <t>PS3 Vzduchotechnika a větrání</t>
  </si>
  <si>
    <t>Tabulka č. 3</t>
  </si>
  <si>
    <t>PS4 Chlazení</t>
  </si>
  <si>
    <t>Tabulka č. 4</t>
  </si>
  <si>
    <t>PS5 Elektro silnoproud</t>
  </si>
  <si>
    <t>PS7 Elektro slaboproud</t>
  </si>
  <si>
    <t>PS8 Výtahy a zdvihové plošiny</t>
  </si>
  <si>
    <t>PS9 ISŘ technologií budovy</t>
  </si>
  <si>
    <t>PS10 Potrubní pošta</t>
  </si>
  <si>
    <t>Tabulka č. 10</t>
  </si>
  <si>
    <t>Tabulka č. 9</t>
  </si>
  <si>
    <t>Tabulka č. 8</t>
  </si>
  <si>
    <t>Tabulka č. 7</t>
  </si>
  <si>
    <t>Tabulka č. 6</t>
  </si>
  <si>
    <t>Tabulka č. 5</t>
  </si>
  <si>
    <t>Tabulka č. 16</t>
  </si>
  <si>
    <t>Tabulka č. 15</t>
  </si>
  <si>
    <t>Tabulka č. 14</t>
  </si>
  <si>
    <t>Tabulka č. 13</t>
  </si>
  <si>
    <t>Tabulka č. 12</t>
  </si>
  <si>
    <t>Tabulka č. 11</t>
  </si>
  <si>
    <t>m2</t>
  </si>
  <si>
    <t>Tabulka č. 19</t>
  </si>
  <si>
    <t>Cena za jeden výjezd (pro činnosti na výzvu)</t>
  </si>
  <si>
    <t>Tabulka č. 20</t>
  </si>
  <si>
    <t>Servis a opravy nábytku</t>
  </si>
  <si>
    <t>Tabulka č. 21</t>
  </si>
  <si>
    <t>Malířské a lakýrnické práce</t>
  </si>
  <si>
    <t xml:space="preserve">Malba stěn a stropů (JUPOL) </t>
  </si>
  <si>
    <t>bm</t>
  </si>
  <si>
    <t xml:space="preserve">hod. </t>
  </si>
  <si>
    <t>*kvalitní nátěrová hmota (např. Düfa)</t>
  </si>
  <si>
    <t>**kvalitní lazurovací hmota (např. SADOLIN extra)</t>
  </si>
  <si>
    <t>PS6 Záložní zdroj DA</t>
  </si>
  <si>
    <t>Stavební přípomoci</t>
  </si>
  <si>
    <t>Činnosti (bez materiálu)</t>
  </si>
  <si>
    <t>Zámečnické práce</t>
  </si>
  <si>
    <t>Drobné svářečské práce, broušení, řezání atd.</t>
  </si>
  <si>
    <t>Stěhování</t>
  </si>
  <si>
    <t>Stěhování nábytku</t>
  </si>
  <si>
    <t>Stěhování těžkých břemen</t>
  </si>
  <si>
    <t>Přesun hmot</t>
  </si>
  <si>
    <t>Deratizace, desinsekce</t>
  </si>
  <si>
    <t>Plzeň</t>
  </si>
  <si>
    <t>byt</t>
  </si>
  <si>
    <t>lhůty</t>
  </si>
  <si>
    <t>5 let</t>
  </si>
  <si>
    <t>x</t>
  </si>
  <si>
    <t>Hromosvody</t>
  </si>
  <si>
    <t>Celková revize el.zařízení budovy</t>
  </si>
  <si>
    <t>Vstupní hala</t>
  </si>
  <si>
    <t>2 roky</t>
  </si>
  <si>
    <t>Bytová část</t>
  </si>
  <si>
    <t>Dieselagregát</t>
  </si>
  <si>
    <t>Neobsazeno</t>
  </si>
  <si>
    <t>1 ks</t>
  </si>
  <si>
    <t>Obsluha tlakových nádob - měsíční paušál*</t>
  </si>
  <si>
    <t>Tlaková zkouška TNS*</t>
  </si>
  <si>
    <t>Vnitřní revize TNS*</t>
  </si>
  <si>
    <t>Provozní revize TNS*</t>
  </si>
  <si>
    <t>* cena činností včetně dopravy</t>
  </si>
  <si>
    <t>Čištění deskových výměníků*</t>
  </si>
  <si>
    <t>Čištění geigerů*</t>
  </si>
  <si>
    <t>Pravidelná údržba vyhřívání okapů a svodů*</t>
  </si>
  <si>
    <t>Kontrola spalinové cesty*</t>
  </si>
  <si>
    <t>Provádění odborných zkoušek výtahů dle ČSN*</t>
  </si>
  <si>
    <t>Zajištění a provedení inspekčních prohlídek výtahů dle ČSN*</t>
  </si>
  <si>
    <t>Kontrola výtahů každé 2 týdny a agenda dozorce výtahu *</t>
  </si>
  <si>
    <t>* cena všech činností včetně dopravy</t>
  </si>
  <si>
    <t>Trezor podvozky</t>
  </si>
  <si>
    <t>Zařízení MaR</t>
  </si>
  <si>
    <t>litr</t>
  </si>
  <si>
    <t>Pokládka požerových nástrah na hlodavce  v jedových staničkách*</t>
  </si>
  <si>
    <t>Postřik vnitřních prostor proti hmyzu (včetně materiálu)*</t>
  </si>
  <si>
    <t>Postřik spár na fasádě proti hmyzu *</t>
  </si>
  <si>
    <t xml:space="preserve">Vyčištění a kontrola odpadních šachet* </t>
  </si>
  <si>
    <t>Oprava plochých střech - izolace*</t>
  </si>
  <si>
    <t>Oprava parapetů souvisejících s fasádou*</t>
  </si>
  <si>
    <t>Provádění oprav a činností na výzvu  v pracovních dnech v době od 6:00 hod do 18:00 hod</t>
  </si>
  <si>
    <t>Provádění oprav a činností na výzvu v pracovních dnech v době od 18:00 hod do 06:00 hod a ve dnech pracovního volna</t>
  </si>
  <si>
    <t>Provádění oprav  a činností na výzvu v pracovních dnech v době od 6:00 hod do 18:00 hod</t>
  </si>
  <si>
    <t>Provádění oprav a činností na výzvu v pracovních dnech v době od 6:00 hod do 18:00 hod</t>
  </si>
  <si>
    <t>Penetrace</t>
  </si>
  <si>
    <t>Škrabání</t>
  </si>
  <si>
    <t>Tmelení akrylovým tmelem v tubě</t>
  </si>
  <si>
    <t>Tmelení akrylovátovou stěrkou</t>
  </si>
  <si>
    <t>Bandážování</t>
  </si>
  <si>
    <t>Protiplísňový přípravek</t>
  </si>
  <si>
    <t>Opravy poškozených sádrokartonů</t>
  </si>
  <si>
    <t>Nátěry ocelových konstrukcí - barva syntetická*</t>
  </si>
  <si>
    <t>Nátěry ocelových konstrukcí - barva akrylátová*</t>
  </si>
  <si>
    <t>Nátěry truhlářských výrobků - barva syntetická*</t>
  </si>
  <si>
    <t>Nátěry truhlářských výrobků - barva akrylátová*</t>
  </si>
  <si>
    <t>Nátěry truhlářských výrobků dýhovaných - moření/lazura**</t>
  </si>
  <si>
    <t>Příplatek za práci v noci, víkendech a svátcích</t>
  </si>
  <si>
    <t>Manipulace s nábytkem</t>
  </si>
  <si>
    <t>Cena za jeden výjezd (pro opravy a činnosti na výzvu)  v pracovních dnech v době od 6:00 hod do 18:00 hod</t>
  </si>
  <si>
    <t>Cena za jeden výjezd (pro opravy a činnosti na výzvu) v pracovních dnech v době od 18:00 hod do 06:00 hod a ve dnech pracovního volna</t>
  </si>
  <si>
    <t>Cena za jeden výjezd  (pro činnosti na výzvu) v pracovních dnech v době od 6:00 hod do 18:00 hod</t>
  </si>
  <si>
    <r>
      <t>m</t>
    </r>
    <r>
      <rPr>
        <vertAlign val="superscript"/>
        <sz val="11"/>
        <rFont val="Times New Roman"/>
        <family val="1"/>
      </rPr>
      <t>2</t>
    </r>
  </si>
  <si>
    <t>Provedení odečtu měřidel tepla - na výzvu*</t>
  </si>
  <si>
    <t>Provedení rozúčtování tepla - na výzvu*</t>
  </si>
  <si>
    <t>Provedení odečtu měřidel TV - na výzvu*</t>
  </si>
  <si>
    <t>Provedení rozúčtování TV - na výzvu*</t>
  </si>
  <si>
    <t>Pravidelná měsíční kontrola včetně startu DA bez zátěže*</t>
  </si>
  <si>
    <t>Vyproštění osob*</t>
  </si>
  <si>
    <t>Práce zednické a drobné betonářské</t>
  </si>
  <si>
    <t>Práce betonářské většího rozsahu</t>
  </si>
  <si>
    <t>Pomocné zednické práce</t>
  </si>
  <si>
    <t>Práce na fasádě - kontroly a opravy obkladu</t>
  </si>
  <si>
    <t>Práce při opravách keramických obkladů a dlažeb</t>
  </si>
  <si>
    <t>Práce podlahářské</t>
  </si>
  <si>
    <t>Kamenické práce</t>
  </si>
  <si>
    <t>Práce při montáži a opravách zavěšených podhledů</t>
  </si>
  <si>
    <t>Práce štukatérské</t>
  </si>
  <si>
    <t>Práce tesařské</t>
  </si>
  <si>
    <t>Práce izolatérské (akustické, proti vodě)</t>
  </si>
  <si>
    <t>Sklenářské práce</t>
  </si>
  <si>
    <t>Práce při opravách sklobetonů</t>
  </si>
  <si>
    <t>Práce truhlářské</t>
  </si>
  <si>
    <t>Práce při zhotovení a doplňování požárních ucpávek</t>
  </si>
  <si>
    <t>Sádrokartonářské práce</t>
  </si>
  <si>
    <t>Práce klempířské na střeše a fasádě</t>
  </si>
  <si>
    <t>Přípomoce výše nespecifikované</t>
  </si>
  <si>
    <t>Pronájem vysokozdvižné plošiny</t>
  </si>
  <si>
    <t>Malá profylaxe DA*</t>
  </si>
  <si>
    <t>Střední profylaxe DA*</t>
  </si>
  <si>
    <t>Velká profylaxe DA*</t>
  </si>
  <si>
    <t xml:space="preserve">Cena za jeden výjezd (pro opravy a činnosti na výzvu) </t>
  </si>
  <si>
    <t>Odstraňování zatékání plochých střech*</t>
  </si>
  <si>
    <t>Odborné školení preventivní požární hlídky a komplexní školení na ovládání  EPS v budově*</t>
  </si>
  <si>
    <t>Zajištění prvotního školení o PO zaměstnanců nájemců*</t>
  </si>
  <si>
    <t>Položky*</t>
  </si>
  <si>
    <t>Spotřebiče**</t>
  </si>
  <si>
    <t>**Ceny pro elektrické spotřebiče a nářadí jsou včetně vydání karty spotřebiče.</t>
  </si>
  <si>
    <t>Modelový počet jednotek za rok</t>
  </si>
  <si>
    <t>Cena za modelový počet jednotek za 4 roky v Kč bez DPH</t>
  </si>
  <si>
    <t>Celkem ceny prací a činností za 4 roky v Kč bez DPH</t>
  </si>
  <si>
    <t>Cena za výjezdy za 4 roky v Kč bez DPH</t>
  </si>
  <si>
    <t>Celkové náklady za 4 roky v Kč bez DPH</t>
  </si>
  <si>
    <t>Celkem</t>
  </si>
  <si>
    <t>Dolep zábran proti dosedání holubů</t>
  </si>
  <si>
    <t>Odstranění hnízd a nánosů na parapetech a fasádních prvcích</t>
  </si>
  <si>
    <t>Spotřebiče (revize 1x za 2 roky)**</t>
  </si>
  <si>
    <t>Spotřebiče (revize 1x za rok)**</t>
  </si>
  <si>
    <t>Revize elektrických rozvodů, zařízení a spotřebičů*</t>
  </si>
  <si>
    <t>Zajištění vlajkové výzdoby*</t>
  </si>
  <si>
    <t>Vlajková výzdoba*</t>
  </si>
  <si>
    <t>Ćištění vlajek*</t>
  </si>
  <si>
    <t>PS1</t>
  </si>
  <si>
    <t>!účastník tento list nevyplňuje; ceny se přenášejí automaticky z ostatních listů tabulky!</t>
  </si>
  <si>
    <t>PS2</t>
  </si>
  <si>
    <t>PS3</t>
  </si>
  <si>
    <t>PS4</t>
  </si>
  <si>
    <t>PS5</t>
  </si>
  <si>
    <t>PS6</t>
  </si>
  <si>
    <t>PS7</t>
  </si>
  <si>
    <t>PS8</t>
  </si>
  <si>
    <t>PS9</t>
  </si>
  <si>
    <t>PS10</t>
  </si>
  <si>
    <t>PS11</t>
  </si>
  <si>
    <t>PS12</t>
  </si>
  <si>
    <t>Tab. 16</t>
  </si>
  <si>
    <t>Tab. 17</t>
  </si>
  <si>
    <t>Tab. 18</t>
  </si>
  <si>
    <t>Tab. 19</t>
  </si>
  <si>
    <t>Tab. 20</t>
  </si>
  <si>
    <t>Tab. 21</t>
  </si>
  <si>
    <t>Celkem v Kč bez DPH</t>
  </si>
  <si>
    <t>Celková nabídková cena za místo plnění Plzeň</t>
  </si>
  <si>
    <t>PS13 Servis a opravy oken, dveří a žaluzií</t>
  </si>
  <si>
    <t>PS14 Věcné prostředky požární ochrany</t>
  </si>
  <si>
    <t>Tabulka č. 17</t>
  </si>
  <si>
    <t>Tabulka č. 18</t>
  </si>
  <si>
    <t>Činnosti správce objektu (SO)</t>
  </si>
  <si>
    <t>Činnosti technika dle přílohy smlouvy č.1, bod i, odst.1*</t>
  </si>
  <si>
    <t xml:space="preserve">Práce technika dle přílohy smlouvy č.1, bod i, odst.2 v pracovních dnech v době od 6.00 do 18.00 hod. </t>
  </si>
  <si>
    <t>Práce technika dle přílohy smlouvy č.1, bod i, odst.2 v pracovních dnech v době od 18.00 do 6.00 a ve dnech pracovního volna</t>
  </si>
  <si>
    <t>Tab. 13</t>
  </si>
  <si>
    <t>Tab. 14</t>
  </si>
  <si>
    <t>Tab. 15</t>
  </si>
  <si>
    <t>Pravidelná údržba při odstávce tepla - popis dle přílohy č. 1 smlouvy*</t>
  </si>
  <si>
    <t>Provedení rozboru vody - na výzvu dle přílohy č. 1 smlouvy*</t>
  </si>
  <si>
    <t>Pravidelná údržba - popis dle přílohy č. 1 smlouvy*</t>
  </si>
  <si>
    <t>Roční kontrola včetně startu DA se zátěží - popis dle přílohy č. 1 smlouvy*</t>
  </si>
  <si>
    <t>Odborné prohlídky výtahů dle ČSN včetně provádění pravidelné údržby - popis dle přílohy č.1 smlouvy*</t>
  </si>
  <si>
    <t>Kontrola a periodická zkouška přenosných a mobilních hasících přístrojů - rozsah dle popisu  přílohy č. 1 smlouvy*</t>
  </si>
  <si>
    <t>Provozní kontrola požárních hydrantů - rozsah dle popisu  přílohy č. 1 smlouvy*</t>
  </si>
  <si>
    <t>Kontrola a seřízení požárních uzávěrů -  rozsah dle popisu  přílohy č. 1 smlouvy*</t>
  </si>
  <si>
    <t>Měsíční zkouška nouzového osvětlení -  rozsah dle popisu  přílohy č. 1 smlouvy*</t>
  </si>
  <si>
    <t>Roční zkouška provozuschopnosti požárně bezpečnostního zařízení pro nouzové osvětlení  - popis dle přílohy č. 1 smlouvy*</t>
  </si>
  <si>
    <t>Roční kontrola provozuschopnosti požárně bezpečnostního zařízení pro požární ucpávky - popis dle přílohy č. 1 smlouvy*</t>
  </si>
  <si>
    <t>Roční kontrola provozuschopnosti požárně bezpečnostního zařízení pro požární klapky - popis dle přílohy č. 1 smlouvy*</t>
  </si>
  <si>
    <t>Kontrola provozuschopnosti požárně bezpečnostního zařízení pro požární ventilátory - popis dle přílohy č. 1 smlouvy*</t>
  </si>
  <si>
    <t>Roční kontrola provozuschopnosti EPS - rozsah dle popisu přílohy č. 1 smlouvy*</t>
  </si>
  <si>
    <t>Půlroční zkouška činnosti EPS - rozsah dle popisu přílohy č. 1 smlouvy*</t>
  </si>
  <si>
    <t>Měsíční zkouška činnosti EPS - rozsah dle popisu přílohy č. 1 smlouvy*</t>
  </si>
  <si>
    <t>Preventivní prohlídka objektu - rozsah dle popisu přílohy č. 1 smlouvy*</t>
  </si>
  <si>
    <t>Cvičný požární poplach - rozsah dle popisu přílohy č. 1 smlouvy*</t>
  </si>
  <si>
    <t>Cena celkem za 4 roky bez DPH(2018 - 2021)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</si>
</sst>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0\ &quot;Kč&quot;"/>
    <numFmt numFmtId="166" formatCode="#,##0\ &quot;Kč&quot;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rgb="FF00B0F0"/>
      <name val="Times New Roman"/>
      <family val="1"/>
    </font>
    <font>
      <b/>
      <sz val="14"/>
      <color rgb="FF00B0F0"/>
      <name val="Times New Roman"/>
      <family val="1"/>
    </font>
    <font>
      <b/>
      <sz val="11"/>
      <color rgb="FF00B0F0"/>
      <name val="Times New Roman"/>
      <family val="1"/>
    </font>
    <font>
      <sz val="10"/>
      <color theme="1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perscript"/>
      <sz val="11"/>
      <name val="Times New Roman"/>
      <family val="1"/>
    </font>
    <font>
      <b/>
      <sz val="10"/>
      <color theme="1"/>
      <name val="Times New Roman"/>
      <family val="1"/>
    </font>
    <font>
      <b/>
      <sz val="16"/>
      <color indexed="10"/>
      <name val="Times New Roman"/>
      <family val="1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/>
      <bottom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264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  <xf numFmtId="0" fontId="7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4" fontId="4" fillId="0" borderId="10" xfId="0" applyNumberFormat="1" applyFont="1" applyBorder="1"/>
    <xf numFmtId="0" fontId="5" fillId="0" borderId="11" xfId="0" applyFont="1" applyBorder="1"/>
    <xf numFmtId="0" fontId="4" fillId="0" borderId="12" xfId="0" applyFont="1" applyBorder="1"/>
    <xf numFmtId="0" fontId="7" fillId="0" borderId="13" xfId="0" applyFont="1" applyBorder="1"/>
    <xf numFmtId="0" fontId="4" fillId="0" borderId="14" xfId="0" applyFont="1" applyBorder="1"/>
    <xf numFmtId="4" fontId="7" fillId="0" borderId="15" xfId="0" applyNumberFormat="1" applyFont="1" applyBorder="1"/>
    <xf numFmtId="0" fontId="8" fillId="0" borderId="0" xfId="0" applyFont="1"/>
    <xf numFmtId="0" fontId="8" fillId="0" borderId="9" xfId="0" applyFont="1" applyFill="1" applyBorder="1" applyAlignment="1">
      <alignment vertical="center" wrapText="1"/>
    </xf>
    <xf numFmtId="0" fontId="18" fillId="0" borderId="6" xfId="0" applyFont="1" applyBorder="1"/>
    <xf numFmtId="0" fontId="17" fillId="0" borderId="7" xfId="0" applyFont="1" applyBorder="1"/>
    <xf numFmtId="0" fontId="17" fillId="0" borderId="8" xfId="0" applyFont="1" applyBorder="1"/>
    <xf numFmtId="0" fontId="17" fillId="0" borderId="9" xfId="0" applyFont="1" applyBorder="1"/>
    <xf numFmtId="0" fontId="17" fillId="0" borderId="4" xfId="0" applyFont="1" applyBorder="1"/>
    <xf numFmtId="4" fontId="17" fillId="0" borderId="10" xfId="0" applyNumberFormat="1" applyFont="1" applyBorder="1"/>
    <xf numFmtId="0" fontId="19" fillId="0" borderId="16" xfId="0" applyFont="1" applyBorder="1"/>
    <xf numFmtId="0" fontId="17" fillId="0" borderId="5" xfId="0" applyFont="1" applyBorder="1"/>
    <xf numFmtId="4" fontId="19" fillId="0" borderId="17" xfId="0" applyNumberFormat="1" applyFont="1" applyBorder="1"/>
    <xf numFmtId="4" fontId="17" fillId="0" borderId="8" xfId="0" applyNumberFormat="1" applyFont="1" applyBorder="1"/>
    <xf numFmtId="0" fontId="19" fillId="0" borderId="11" xfId="0" applyFont="1" applyBorder="1"/>
    <xf numFmtId="0" fontId="17" fillId="0" borderId="12" xfId="0" applyFont="1" applyBorder="1"/>
    <xf numFmtId="4" fontId="19" fillId="0" borderId="18" xfId="0" applyNumberFormat="1" applyFont="1" applyBorder="1"/>
    <xf numFmtId="0" fontId="18" fillId="0" borderId="13" xfId="0" applyFont="1" applyBorder="1"/>
    <xf numFmtId="0" fontId="17" fillId="0" borderId="14" xfId="0" applyFont="1" applyBorder="1"/>
    <xf numFmtId="4" fontId="18" fillId="0" borderId="15" xfId="0" applyNumberFormat="1" applyFont="1" applyBorder="1"/>
    <xf numFmtId="0" fontId="8" fillId="0" borderId="9" xfId="0" applyFont="1" applyBorder="1" applyAlignment="1">
      <alignment vertical="center" wrapText="1"/>
    </xf>
    <xf numFmtId="0" fontId="17" fillId="2" borderId="7" xfId="0" applyFont="1" applyFill="1" applyBorder="1"/>
    <xf numFmtId="4" fontId="17" fillId="2" borderId="4" xfId="0" applyNumberFormat="1" applyFont="1" applyFill="1" applyBorder="1"/>
    <xf numFmtId="0" fontId="17" fillId="2" borderId="4" xfId="0" applyFont="1" applyFill="1" applyBorder="1"/>
    <xf numFmtId="0" fontId="17" fillId="2" borderId="5" xfId="0" applyFont="1" applyFill="1" applyBorder="1"/>
    <xf numFmtId="0" fontId="17" fillId="2" borderId="12" xfId="0" applyFont="1" applyFill="1" applyBorder="1"/>
    <xf numFmtId="0" fontId="21" fillId="0" borderId="19" xfId="44" applyFont="1" applyBorder="1">
      <alignment/>
      <protection/>
    </xf>
    <xf numFmtId="0" fontId="4" fillId="0" borderId="9" xfId="0" applyFont="1" applyFill="1" applyBorder="1"/>
    <xf numFmtId="0" fontId="21" fillId="0" borderId="0" xfId="44" applyFont="1">
      <alignment/>
      <protection/>
    </xf>
    <xf numFmtId="4" fontId="8" fillId="0" borderId="4" xfId="0" applyNumberFormat="1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1" fillId="0" borderId="23" xfId="44" applyFont="1" applyFill="1" applyBorder="1">
      <alignment/>
      <protection/>
    </xf>
    <xf numFmtId="0" fontId="21" fillId="0" borderId="23" xfId="44" applyFont="1" applyBorder="1">
      <alignment/>
      <protection/>
    </xf>
    <xf numFmtId="0" fontId="8" fillId="0" borderId="23" xfId="44" applyFont="1" applyFill="1" applyBorder="1">
      <alignment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9" xfId="0" applyFont="1" applyBorder="1"/>
    <xf numFmtId="0" fontId="0" fillId="0" borderId="0" xfId="0" applyProtection="1">
      <protection/>
    </xf>
    <xf numFmtId="0" fontId="4" fillId="0" borderId="0" xfId="0" applyFont="1" applyProtection="1">
      <protection/>
    </xf>
    <xf numFmtId="0" fontId="5" fillId="0" borderId="0" xfId="0" applyFont="1" applyAlignment="1" applyProtection="1">
      <alignment horizontal="left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7" fillId="0" borderId="6" xfId="0" applyFont="1" applyBorder="1" applyProtection="1">
      <protection/>
    </xf>
    <xf numFmtId="0" fontId="4" fillId="0" borderId="7" xfId="0" applyFont="1" applyBorder="1" applyProtection="1">
      <protection/>
    </xf>
    <xf numFmtId="0" fontId="4" fillId="0" borderId="8" xfId="0" applyFont="1" applyBorder="1" applyProtection="1">
      <protection/>
    </xf>
    <xf numFmtId="0" fontId="4" fillId="0" borderId="9" xfId="0" applyFont="1" applyFill="1" applyBorder="1" applyProtection="1">
      <protection/>
    </xf>
    <xf numFmtId="0" fontId="4" fillId="0" borderId="4" xfId="0" applyFont="1" applyBorder="1" applyProtection="1">
      <protection/>
    </xf>
    <xf numFmtId="0" fontId="4" fillId="0" borderId="9" xfId="0" applyFont="1" applyBorder="1" applyProtection="1">
      <protection/>
    </xf>
    <xf numFmtId="0" fontId="4" fillId="0" borderId="12" xfId="0" applyFont="1" applyBorder="1" applyProtection="1">
      <protection/>
    </xf>
    <xf numFmtId="0" fontId="21" fillId="0" borderId="0" xfId="44" applyFont="1" applyProtection="1">
      <alignment/>
      <protection/>
    </xf>
    <xf numFmtId="0" fontId="20" fillId="0" borderId="0" xfId="0" applyFont="1" applyProtection="1">
      <protection/>
    </xf>
    <xf numFmtId="0" fontId="22" fillId="0" borderId="0" xfId="0" applyFont="1" applyProtection="1">
      <protection/>
    </xf>
    <xf numFmtId="0" fontId="20" fillId="0" borderId="7" xfId="0" applyFont="1" applyBorder="1" applyProtection="1">
      <protection/>
    </xf>
    <xf numFmtId="0" fontId="20" fillId="0" borderId="8" xfId="0" applyFont="1" applyBorder="1" applyProtection="1">
      <protection/>
    </xf>
    <xf numFmtId="0" fontId="20" fillId="0" borderId="4" xfId="0" applyFont="1" applyBorder="1" applyProtection="1">
      <protection/>
    </xf>
    <xf numFmtId="0" fontId="20" fillId="0" borderId="12" xfId="0" applyFont="1" applyBorder="1" applyProtection="1">
      <protection/>
    </xf>
    <xf numFmtId="0" fontId="4" fillId="0" borderId="11" xfId="0" applyFont="1" applyBorder="1" applyProtection="1"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0" fontId="10" fillId="0" borderId="3" xfId="0" applyFont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" fontId="14" fillId="0" borderId="26" xfId="0" applyNumberFormat="1" applyFont="1" applyFill="1" applyBorder="1" applyAlignment="1" applyProtection="1">
      <alignment horizontal="center" vertical="center" wrapText="1"/>
      <protection/>
    </xf>
    <xf numFmtId="4" fontId="8" fillId="0" borderId="4" xfId="0" applyNumberFormat="1" applyFont="1" applyBorder="1" applyAlignment="1" applyProtection="1">
      <alignment horizontal="center" vertical="center" wrapText="1"/>
      <protection/>
    </xf>
    <xf numFmtId="3" fontId="8" fillId="0" borderId="4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5" fillId="0" borderId="7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wrapText="1"/>
      <protection/>
    </xf>
    <xf numFmtId="4" fontId="15" fillId="0" borderId="27" xfId="0" applyNumberFormat="1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0" xfId="0" applyFont="1" applyFill="1" applyBorder="1" applyProtection="1"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wrapText="1"/>
      <protection/>
    </xf>
    <xf numFmtId="0" fontId="8" fillId="0" borderId="4" xfId="0" applyFont="1" applyBorder="1" applyAlignment="1" applyProtection="1">
      <alignment horizontal="center" vertical="center" wrapText="1"/>
      <protection/>
    </xf>
    <xf numFmtId="0" fontId="21" fillId="0" borderId="9" xfId="44" applyFont="1" applyBorder="1" applyProtection="1">
      <alignment/>
      <protection/>
    </xf>
    <xf numFmtId="0" fontId="21" fillId="0" borderId="4" xfId="44" applyFont="1" applyBorder="1" applyAlignment="1" applyProtection="1">
      <alignment horizontal="center"/>
      <protection/>
    </xf>
    <xf numFmtId="0" fontId="12" fillId="0" borderId="30" xfId="0" applyFont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0" fillId="0" borderId="24" xfId="0" applyFont="1" applyFill="1" applyBorder="1" applyAlignment="1" applyProtection="1">
      <alignment horizontal="left" vertical="center" wrapText="1"/>
      <protection/>
    </xf>
    <xf numFmtId="4" fontId="8" fillId="0" borderId="5" xfId="0" applyNumberFormat="1" applyFont="1" applyBorder="1" applyAlignment="1" applyProtection="1">
      <alignment horizontal="center" vertical="center" wrapText="1"/>
      <protection/>
    </xf>
    <xf numFmtId="0" fontId="21" fillId="0" borderId="31" xfId="44" applyFont="1" applyBorder="1" applyProtection="1">
      <alignment/>
      <protection/>
    </xf>
    <xf numFmtId="0" fontId="21" fillId="0" borderId="32" xfId="44" applyFont="1" applyFill="1" applyBorder="1" applyProtection="1">
      <alignment/>
      <protection/>
    </xf>
    <xf numFmtId="0" fontId="8" fillId="0" borderId="9" xfId="0" applyFont="1" applyFill="1" applyBorder="1" applyAlignment="1" applyProtection="1">
      <alignment vertical="center"/>
      <protection/>
    </xf>
    <xf numFmtId="0" fontId="4" fillId="0" borderId="33" xfId="0" applyFont="1" applyBorder="1" applyProtection="1">
      <protection/>
    </xf>
    <xf numFmtId="0" fontId="4" fillId="2" borderId="4" xfId="0" applyFont="1" applyFill="1" applyBorder="1" applyAlignment="1" applyProtection="1">
      <alignment horizontal="center"/>
      <protection/>
    </xf>
    <xf numFmtId="165" fontId="4" fillId="2" borderId="4" xfId="0" applyNumberFormat="1" applyFont="1" applyFill="1" applyBorder="1" applyAlignment="1" applyProtection="1">
      <alignment horizontal="center"/>
      <protection/>
    </xf>
    <xf numFmtId="166" fontId="4" fillId="2" borderId="4" xfId="0" applyNumberFormat="1" applyFont="1" applyFill="1" applyBorder="1" applyProtection="1">
      <protection/>
    </xf>
    <xf numFmtId="0" fontId="10" fillId="0" borderId="34" xfId="0" applyFont="1" applyBorder="1" applyAlignment="1" applyProtection="1">
      <alignment vertical="center" wrapText="1"/>
      <protection/>
    </xf>
    <xf numFmtId="0" fontId="5" fillId="0" borderId="16" xfId="0" applyFont="1" applyBorder="1"/>
    <xf numFmtId="4" fontId="4" fillId="0" borderId="8" xfId="0" applyNumberFormat="1" applyFont="1" applyBorder="1"/>
    <xf numFmtId="166" fontId="4" fillId="2" borderId="12" xfId="0" applyNumberFormat="1" applyFont="1" applyFill="1" applyBorder="1" applyProtection="1"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5" xfId="0" applyFont="1" applyBorder="1" applyProtection="1"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31" xfId="0" applyFont="1" applyBorder="1" applyProtection="1">
      <protection/>
    </xf>
    <xf numFmtId="0" fontId="4" fillId="0" borderId="31" xfId="0" applyFont="1" applyBorder="1" applyAlignment="1" applyProtection="1">
      <alignment vertical="center" wrapText="1"/>
      <protection/>
    </xf>
    <xf numFmtId="0" fontId="4" fillId="2" borderId="12" xfId="0" applyFont="1" applyFill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30" xfId="0" applyFont="1" applyBorder="1" applyProtection="1">
      <protection/>
    </xf>
    <xf numFmtId="0" fontId="8" fillId="0" borderId="9" xfId="0" applyFont="1" applyBorder="1" applyProtection="1">
      <protection/>
    </xf>
    <xf numFmtId="4" fontId="4" fillId="3" borderId="4" xfId="0" applyNumberFormat="1" applyFont="1" applyFill="1" applyBorder="1" applyProtection="1">
      <protection locked="0"/>
    </xf>
    <xf numFmtId="4" fontId="5" fillId="0" borderId="18" xfId="0" applyNumberFormat="1" applyFont="1" applyBorder="1"/>
    <xf numFmtId="2" fontId="4" fillId="3" borderId="4" xfId="0" applyNumberFormat="1" applyFont="1" applyFill="1" applyBorder="1" applyProtection="1">
      <protection locked="0"/>
    </xf>
    <xf numFmtId="2" fontId="4" fillId="3" borderId="5" xfId="0" applyNumberFormat="1" applyFont="1" applyFill="1" applyBorder="1" applyProtection="1">
      <protection locked="0"/>
    </xf>
    <xf numFmtId="4" fontId="5" fillId="0" borderId="17" xfId="0" applyNumberFormat="1" applyFont="1" applyBorder="1"/>
    <xf numFmtId="4" fontId="4" fillId="0" borderId="10" xfId="0" applyNumberFormat="1" applyFont="1" applyBorder="1" applyProtection="1">
      <protection/>
    </xf>
    <xf numFmtId="0" fontId="5" fillId="0" borderId="16" xfId="0" applyFont="1" applyBorder="1" applyProtection="1">
      <protection/>
    </xf>
    <xf numFmtId="0" fontId="4" fillId="0" borderId="5" xfId="0" applyFont="1" applyBorder="1" applyProtection="1">
      <protection/>
    </xf>
    <xf numFmtId="4" fontId="5" fillId="0" borderId="17" xfId="0" applyNumberFormat="1" applyFont="1" applyBorder="1" applyProtection="1">
      <protection/>
    </xf>
    <xf numFmtId="4" fontId="4" fillId="0" borderId="8" xfId="0" applyNumberFormat="1" applyFont="1" applyBorder="1" applyProtection="1">
      <protection/>
    </xf>
    <xf numFmtId="0" fontId="5" fillId="0" borderId="11" xfId="0" applyFont="1" applyBorder="1" applyProtection="1">
      <protection/>
    </xf>
    <xf numFmtId="4" fontId="5" fillId="0" borderId="18" xfId="0" applyNumberFormat="1" applyFont="1" applyBorder="1" applyProtection="1">
      <protection/>
    </xf>
    <xf numFmtId="0" fontId="7" fillId="0" borderId="13" xfId="0" applyFont="1" applyBorder="1" applyProtection="1">
      <protection/>
    </xf>
    <xf numFmtId="0" fontId="4" fillId="0" borderId="14" xfId="0" applyFont="1" applyBorder="1" applyProtection="1">
      <protection/>
    </xf>
    <xf numFmtId="4" fontId="7" fillId="0" borderId="15" xfId="0" applyNumberFormat="1" applyFont="1" applyBorder="1" applyProtection="1">
      <protection/>
    </xf>
    <xf numFmtId="0" fontId="20" fillId="0" borderId="5" xfId="0" applyFont="1" applyBorder="1" applyProtection="1">
      <protection/>
    </xf>
    <xf numFmtId="4" fontId="25" fillId="0" borderId="17" xfId="0" applyNumberFormat="1" applyFont="1" applyBorder="1" applyProtection="1">
      <protection/>
    </xf>
    <xf numFmtId="4" fontId="20" fillId="0" borderId="8" xfId="0" applyNumberFormat="1" applyFont="1" applyBorder="1" applyProtection="1">
      <protection/>
    </xf>
    <xf numFmtId="2" fontId="20" fillId="3" borderId="4" xfId="0" applyNumberFormat="1" applyFont="1" applyFill="1" applyBorder="1" applyProtection="1">
      <protection locked="0"/>
    </xf>
    <xf numFmtId="4" fontId="20" fillId="0" borderId="10" xfId="0" applyNumberFormat="1" applyFont="1" applyBorder="1" applyProtection="1">
      <protection/>
    </xf>
    <xf numFmtId="2" fontId="20" fillId="3" borderId="12" xfId="0" applyNumberFormat="1" applyFont="1" applyFill="1" applyBorder="1" applyProtection="1">
      <protection locked="0"/>
    </xf>
    <xf numFmtId="4" fontId="20" fillId="0" borderId="18" xfId="0" applyNumberFormat="1" applyFont="1" applyBorder="1" applyProtection="1">
      <protection/>
    </xf>
    <xf numFmtId="0" fontId="5" fillId="0" borderId="36" xfId="0" applyFont="1" applyBorder="1" applyProtection="1">
      <protection/>
    </xf>
    <xf numFmtId="0" fontId="20" fillId="0" borderId="37" xfId="0" applyFont="1" applyBorder="1" applyProtection="1">
      <protection/>
    </xf>
    <xf numFmtId="4" fontId="25" fillId="0" borderId="38" xfId="0" applyNumberFormat="1" applyFont="1" applyBorder="1" applyProtection="1">
      <protection/>
    </xf>
    <xf numFmtId="0" fontId="20" fillId="0" borderId="14" xfId="0" applyFont="1" applyBorder="1" applyProtection="1">
      <protection/>
    </xf>
    <xf numFmtId="0" fontId="4" fillId="0" borderId="28" xfId="0" applyFont="1" applyBorder="1"/>
    <xf numFmtId="2" fontId="4" fillId="3" borderId="28" xfId="0" applyNumberFormat="1" applyFont="1" applyFill="1" applyBorder="1" applyProtection="1">
      <protection locked="0"/>
    </xf>
    <xf numFmtId="3" fontId="8" fillId="0" borderId="4" xfId="0" applyNumberFormat="1" applyFont="1" applyBorder="1" applyAlignment="1">
      <alignment horizontal="right" vertical="center" wrapText="1"/>
    </xf>
    <xf numFmtId="0" fontId="8" fillId="0" borderId="4" xfId="0" applyNumberFormat="1" applyFont="1" applyBorder="1" applyAlignment="1">
      <alignment horizontal="right" vertical="center" wrapText="1"/>
    </xf>
    <xf numFmtId="2" fontId="4" fillId="3" borderId="12" xfId="0" applyNumberFormat="1" applyFont="1" applyFill="1" applyBorder="1" applyProtection="1">
      <protection locked="0"/>
    </xf>
    <xf numFmtId="4" fontId="4" fillId="0" borderId="18" xfId="0" applyNumberFormat="1" applyFont="1" applyBorder="1" applyProtection="1">
      <protection/>
    </xf>
    <xf numFmtId="0" fontId="4" fillId="0" borderId="37" xfId="0" applyFont="1" applyBorder="1" applyProtection="1">
      <protection/>
    </xf>
    <xf numFmtId="4" fontId="5" fillId="0" borderId="38" xfId="0" applyNumberFormat="1" applyFont="1" applyBorder="1" applyProtection="1">
      <protection/>
    </xf>
    <xf numFmtId="3" fontId="15" fillId="0" borderId="4" xfId="0" applyNumberFormat="1" applyFont="1" applyBorder="1" applyAlignment="1">
      <alignment horizontal="right" vertical="center" wrapText="1"/>
    </xf>
    <xf numFmtId="2" fontId="21" fillId="4" borderId="4" xfId="0" applyNumberFormat="1" applyFont="1" applyFill="1" applyBorder="1" applyProtection="1">
      <protection locked="0"/>
    </xf>
    <xf numFmtId="4" fontId="21" fillId="0" borderId="10" xfId="0" applyNumberFormat="1" applyFont="1" applyBorder="1"/>
    <xf numFmtId="0" fontId="15" fillId="0" borderId="4" xfId="0" applyNumberFormat="1" applyFont="1" applyBorder="1" applyAlignment="1">
      <alignment horizontal="right" vertical="center" wrapText="1"/>
    </xf>
    <xf numFmtId="0" fontId="8" fillId="0" borderId="39" xfId="44" applyFont="1" applyBorder="1" applyAlignment="1">
      <alignment vertical="center" wrapText="1"/>
      <protection/>
    </xf>
    <xf numFmtId="166" fontId="4" fillId="2" borderId="37" xfId="0" applyNumberFormat="1" applyFont="1" applyFill="1" applyBorder="1" applyProtection="1">
      <protection/>
    </xf>
    <xf numFmtId="0" fontId="4" fillId="0" borderId="13" xfId="0" applyFont="1" applyBorder="1" applyProtection="1">
      <protection/>
    </xf>
    <xf numFmtId="0" fontId="5" fillId="0" borderId="40" xfId="0" applyFont="1" applyBorder="1" applyAlignment="1" applyProtection="1">
      <alignment horizontal="center"/>
      <protection/>
    </xf>
    <xf numFmtId="0" fontId="4" fillId="2" borderId="41" xfId="0" applyFont="1" applyFill="1" applyBorder="1" applyAlignment="1" applyProtection="1">
      <alignment horizontal="center"/>
      <protection/>
    </xf>
    <xf numFmtId="0" fontId="4" fillId="2" borderId="42" xfId="0" applyFont="1" applyFill="1" applyBorder="1" applyAlignment="1" applyProtection="1">
      <alignment horizontal="center"/>
      <protection/>
    </xf>
    <xf numFmtId="166" fontId="4" fillId="2" borderId="41" xfId="0" applyNumberFormat="1" applyFont="1" applyFill="1" applyBorder="1" applyProtection="1">
      <protection/>
    </xf>
    <xf numFmtId="166" fontId="4" fillId="2" borderId="42" xfId="0" applyNumberFormat="1" applyFont="1" applyFill="1" applyBorder="1" applyProtection="1">
      <protection/>
    </xf>
    <xf numFmtId="166" fontId="4" fillId="2" borderId="43" xfId="0" applyNumberFormat="1" applyFont="1" applyFill="1" applyBorder="1" applyProtection="1">
      <protection/>
    </xf>
    <xf numFmtId="0" fontId="4" fillId="0" borderId="44" xfId="0" applyFont="1" applyBorder="1" applyProtection="1">
      <protection/>
    </xf>
    <xf numFmtId="165" fontId="4" fillId="0" borderId="45" xfId="0" applyNumberFormat="1" applyFont="1" applyFill="1" applyBorder="1" applyProtection="1">
      <protection/>
    </xf>
    <xf numFmtId="0" fontId="4" fillId="0" borderId="45" xfId="0" applyFont="1" applyBorder="1" applyProtection="1">
      <protection/>
    </xf>
    <xf numFmtId="0" fontId="4" fillId="0" borderId="46" xfId="0" applyFont="1" applyBorder="1" applyProtection="1">
      <protection/>
    </xf>
    <xf numFmtId="0" fontId="4" fillId="0" borderId="27" xfId="0" applyFont="1" applyBorder="1" applyProtection="1">
      <protection/>
    </xf>
    <xf numFmtId="0" fontId="4" fillId="0" borderId="47" xfId="0" applyFont="1" applyBorder="1" applyProtection="1">
      <protection/>
    </xf>
    <xf numFmtId="0" fontId="4" fillId="0" borderId="34" xfId="0" applyFont="1" applyBorder="1" applyProtection="1">
      <protection/>
    </xf>
    <xf numFmtId="0" fontId="4" fillId="0" borderId="48" xfId="0" applyFont="1" applyBorder="1" applyProtection="1">
      <protection/>
    </xf>
    <xf numFmtId="4" fontId="14" fillId="0" borderId="25" xfId="0" applyNumberFormat="1" applyFont="1" applyFill="1" applyBorder="1" applyAlignment="1" applyProtection="1">
      <alignment horizontal="center" vertical="center" wrapText="1"/>
      <protection/>
    </xf>
    <xf numFmtId="4" fontId="8" fillId="5" borderId="4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49" xfId="0" applyFont="1" applyFill="1" applyBorder="1" applyAlignment="1" applyProtection="1">
      <alignment horizontal="left" vertical="center" wrapText="1"/>
      <protection/>
    </xf>
    <xf numFmtId="4" fontId="8" fillId="0" borderId="50" xfId="0" applyNumberFormat="1" applyFont="1" applyBorder="1" applyAlignment="1" applyProtection="1">
      <alignment horizontal="center" vertical="center" wrapText="1"/>
      <protection/>
    </xf>
    <xf numFmtId="3" fontId="8" fillId="0" borderId="50" xfId="0" applyNumberFormat="1" applyFont="1" applyBorder="1" applyAlignment="1" applyProtection="1">
      <alignment horizontal="center" vertical="center" wrapText="1"/>
      <protection/>
    </xf>
    <xf numFmtId="4" fontId="8" fillId="0" borderId="51" xfId="0" applyNumberFormat="1" applyFont="1" applyFill="1" applyBorder="1" applyAlignment="1" applyProtection="1">
      <alignment horizontal="center" vertical="center" wrapText="1"/>
      <protection/>
    </xf>
    <xf numFmtId="4" fontId="10" fillId="0" borderId="18" xfId="0" applyNumberFormat="1" applyFont="1" applyBorder="1" applyAlignment="1" applyProtection="1">
      <alignment horizontal="center" vertical="center" wrapText="1"/>
      <protection/>
    </xf>
    <xf numFmtId="3" fontId="15" fillId="0" borderId="27" xfId="0" applyNumberFormat="1" applyFont="1" applyBorder="1" applyAlignment="1" applyProtection="1">
      <alignment horizontal="center" vertical="center" wrapText="1"/>
      <protection/>
    </xf>
    <xf numFmtId="4" fontId="15" fillId="0" borderId="27" xfId="0" applyNumberFormat="1" applyFont="1" applyFill="1" applyBorder="1" applyAlignment="1" applyProtection="1">
      <alignment horizontal="center" vertical="center" wrapText="1"/>
      <protection/>
    </xf>
    <xf numFmtId="4" fontId="15" fillId="0" borderId="47" xfId="0" applyNumberFormat="1" applyFont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0" fontId="8" fillId="0" borderId="50" xfId="0" applyFont="1" applyBorder="1" applyAlignment="1" applyProtection="1">
      <alignment horizontal="center" vertical="center" wrapText="1"/>
      <protection/>
    </xf>
    <xf numFmtId="4" fontId="8" fillId="0" borderId="51" xfId="0" applyNumberFormat="1" applyFont="1" applyBorder="1" applyAlignment="1" applyProtection="1">
      <alignment horizontal="center" vertical="center" wrapText="1"/>
      <protection/>
    </xf>
    <xf numFmtId="4" fontId="12" fillId="0" borderId="22" xfId="0" applyNumberFormat="1" applyFont="1" applyBorder="1" applyAlignment="1" applyProtection="1">
      <alignment horizontal="center" vertical="center" wrapText="1"/>
      <protection/>
    </xf>
    <xf numFmtId="4" fontId="8" fillId="5" borderId="4" xfId="43" applyNumberFormat="1" applyFont="1" applyFill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/>
    </xf>
    <xf numFmtId="3" fontId="8" fillId="0" borderId="34" xfId="0" applyNumberFormat="1" applyFont="1" applyBorder="1" applyAlignment="1" applyProtection="1">
      <alignment horizontal="center" vertical="center" wrapText="1"/>
      <protection/>
    </xf>
    <xf numFmtId="4" fontId="8" fillId="0" borderId="52" xfId="0" applyNumberFormat="1" applyFont="1" applyBorder="1" applyAlignment="1" applyProtection="1">
      <alignment horizontal="center" vertical="center" wrapText="1"/>
      <protection/>
    </xf>
    <xf numFmtId="4" fontId="10" fillId="0" borderId="38" xfId="0" applyNumberFormat="1" applyFont="1" applyBorder="1" applyAlignment="1" applyProtection="1">
      <alignment horizontal="center" vertical="center" wrapText="1"/>
      <protection/>
    </xf>
    <xf numFmtId="4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NumberFormat="1" applyFont="1" applyBorder="1" applyAlignment="1" applyProtection="1">
      <alignment horizontal="center" vertical="center" wrapText="1"/>
      <protection/>
    </xf>
    <xf numFmtId="0" fontId="10" fillId="0" borderId="34" xfId="0" applyFont="1" applyBorder="1" applyAlignment="1" applyProtection="1">
      <alignment horizontal="right" vertical="center" wrapText="1"/>
      <protection/>
    </xf>
    <xf numFmtId="4" fontId="8" fillId="5" borderId="53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5" xfId="0" applyNumberFormat="1" applyFont="1" applyBorder="1" applyAlignment="1" applyProtection="1">
      <alignment horizontal="center" vertical="center" wrapText="1"/>
      <protection/>
    </xf>
    <xf numFmtId="4" fontId="8" fillId="5" borderId="5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7" xfId="0" applyNumberFormat="1" applyFont="1" applyBorder="1" applyAlignment="1" applyProtection="1">
      <alignment horizontal="center" vertical="center" wrapText="1"/>
      <protection/>
    </xf>
    <xf numFmtId="4" fontId="15" fillId="0" borderId="4" xfId="0" applyNumberFormat="1" applyFont="1" applyBorder="1" applyAlignment="1" applyProtection="1">
      <alignment horizontal="center" vertical="center" wrapText="1"/>
      <protection/>
    </xf>
    <xf numFmtId="3" fontId="15" fillId="0" borderId="4" xfId="0" applyNumberFormat="1" applyFont="1" applyBorder="1" applyAlignment="1" applyProtection="1">
      <alignment horizontal="center" vertical="center" wrapText="1"/>
      <protection/>
    </xf>
    <xf numFmtId="4" fontId="15" fillId="5" borderId="4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0" xfId="0" applyNumberFormat="1" applyFont="1" applyBorder="1" applyAlignment="1" applyProtection="1">
      <alignment horizontal="center" vertical="center" wrapText="1"/>
      <protection/>
    </xf>
    <xf numFmtId="4" fontId="4" fillId="3" borderId="5" xfId="0" applyNumberFormat="1" applyFont="1" applyFill="1" applyBorder="1" applyProtection="1">
      <protection locked="0"/>
    </xf>
    <xf numFmtId="0" fontId="21" fillId="0" borderId="39" xfId="44" applyFont="1" applyBorder="1" applyProtection="1">
      <alignment/>
      <protection/>
    </xf>
    <xf numFmtId="0" fontId="8" fillId="0" borderId="9" xfId="0" applyFont="1" applyFill="1" applyBorder="1" applyAlignment="1" applyProtection="1">
      <alignment vertical="center" wrapText="1"/>
      <protection/>
    </xf>
    <xf numFmtId="4" fontId="8" fillId="0" borderId="54" xfId="0" applyNumberFormat="1" applyFont="1" applyBorder="1" applyAlignment="1" applyProtection="1">
      <alignment horizontal="center" vertical="center" wrapText="1"/>
      <protection/>
    </xf>
    <xf numFmtId="0" fontId="8" fillId="0" borderId="55" xfId="0" applyFont="1" applyFill="1" applyBorder="1" applyAlignment="1" applyProtection="1">
      <alignment vertical="center" wrapText="1"/>
      <protection/>
    </xf>
    <xf numFmtId="0" fontId="28" fillId="0" borderId="0" xfId="0" applyFont="1"/>
    <xf numFmtId="0" fontId="0" fillId="0" borderId="4" xfId="0" applyBorder="1"/>
    <xf numFmtId="4" fontId="0" fillId="0" borderId="4" xfId="0" applyNumberFormat="1" applyBorder="1" applyAlignment="1">
      <alignment horizontal="center"/>
    </xf>
    <xf numFmtId="0" fontId="29" fillId="0" borderId="0" xfId="0" applyFont="1"/>
    <xf numFmtId="2" fontId="0" fillId="0" borderId="4" xfId="0" applyNumberFormat="1" applyBorder="1" applyAlignment="1">
      <alignment horizontal="center"/>
    </xf>
    <xf numFmtId="0" fontId="27" fillId="0" borderId="4" xfId="0" applyFont="1" applyBorder="1"/>
    <xf numFmtId="4" fontId="27" fillId="0" borderId="4" xfId="0" applyNumberFormat="1" applyFont="1" applyBorder="1" applyAlignment="1">
      <alignment horizontal="center"/>
    </xf>
    <xf numFmtId="0" fontId="0" fillId="0" borderId="4" xfId="0" applyFill="1" applyBorder="1"/>
    <xf numFmtId="0" fontId="4" fillId="0" borderId="14" xfId="0" applyFont="1" applyBorder="1" applyAlignment="1" applyProtection="1">
      <alignment horizontal="center"/>
      <protection/>
    </xf>
    <xf numFmtId="0" fontId="6" fillId="0" borderId="3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6" xfId="0" applyBorder="1" applyAlignment="1">
      <alignment horizontal="center"/>
    </xf>
    <xf numFmtId="0" fontId="6" fillId="0" borderId="30" xfId="0" applyFont="1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47" xfId="0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56" xfId="0" applyBorder="1" applyAlignment="1" applyProtection="1">
      <alignment horizontal="center"/>
      <protection/>
    </xf>
    <xf numFmtId="0" fontId="23" fillId="0" borderId="27" xfId="0" applyFont="1" applyBorder="1" applyAlignment="1" applyProtection="1">
      <alignment horizontal="center"/>
      <protection/>
    </xf>
    <xf numFmtId="0" fontId="23" fillId="0" borderId="47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0" fontId="23" fillId="0" borderId="56" xfId="0" applyFont="1" applyBorder="1" applyAlignment="1" applyProtection="1">
      <alignment horizontal="center"/>
      <protection/>
    </xf>
    <xf numFmtId="0" fontId="11" fillId="0" borderId="3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11" fillId="0" borderId="35" xfId="0" applyFont="1" applyBorder="1" applyAlignment="1" applyProtection="1">
      <alignment horizontal="center" vertical="center" wrapText="1"/>
      <protection/>
    </xf>
    <xf numFmtId="0" fontId="11" fillId="0" borderId="34" xfId="0" applyFont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27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11" fillId="0" borderId="47" xfId="0" applyFont="1" applyFill="1" applyBorder="1" applyAlignment="1" applyProtection="1">
      <alignment horizontal="center" vertical="center" wrapText="1"/>
      <protection/>
    </xf>
    <xf numFmtId="0" fontId="11" fillId="0" borderId="48" xfId="0" applyFont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left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/>
      <protection/>
    </xf>
    <xf numFmtId="0" fontId="12" fillId="0" borderId="57" xfId="0" applyFont="1" applyFill="1" applyBorder="1" applyAlignment="1" applyProtection="1">
      <alignment horizontal="left" vertical="center" wrapText="1"/>
      <protection/>
    </xf>
    <xf numFmtId="0" fontId="10" fillId="0" borderId="34" xfId="0" applyFont="1" applyBorder="1" applyAlignment="1" applyProtection="1">
      <alignment horizontal="right" vertical="center" wrapText="1"/>
      <protection/>
    </xf>
    <xf numFmtId="0" fontId="26" fillId="0" borderId="27" xfId="0" applyFont="1" applyFill="1" applyBorder="1" applyAlignment="1" applyProtection="1">
      <alignment horizontal="center" vertical="center" wrapText="1"/>
      <protection/>
    </xf>
    <xf numFmtId="0" fontId="26" fillId="0" borderId="47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wrapText="1"/>
    </xf>
    <xf numFmtId="4" fontId="4" fillId="3" borderId="41" xfId="0" applyNumberFormat="1" applyFont="1" applyFill="1" applyBorder="1" applyAlignment="1" applyProtection="1">
      <alignment horizontal="center"/>
      <protection locked="0"/>
    </xf>
    <xf numFmtId="4" fontId="4" fillId="3" borderId="12" xfId="0" applyNumberFormat="1" applyFont="1" applyFill="1" applyBorder="1" applyProtection="1">
      <protection locked="0"/>
    </xf>
    <xf numFmtId="4" fontId="4" fillId="3" borderId="58" xfId="0" applyNumberFormat="1" applyFont="1" applyFill="1" applyBorder="1" applyAlignment="1" applyProtection="1">
      <alignment horizontal="center"/>
      <protection locked="0"/>
    </xf>
    <xf numFmtId="4" fontId="4" fillId="3" borderId="59" xfId="0" applyNumberFormat="1" applyFont="1" applyFill="1" applyBorder="1" applyAlignment="1" applyProtection="1">
      <alignment horizontal="center"/>
      <protection locked="0"/>
    </xf>
    <xf numFmtId="4" fontId="4" fillId="2" borderId="21" xfId="0" applyNumberFormat="1" applyFont="1" applyFill="1" applyBorder="1" applyProtection="1">
      <protection/>
    </xf>
    <xf numFmtId="4" fontId="4" fillId="2" borderId="60" xfId="0" applyNumberFormat="1" applyFont="1" applyFill="1" applyBorder="1" applyProtection="1">
      <protection/>
    </xf>
    <xf numFmtId="4" fontId="7" fillId="0" borderId="61" xfId="0" applyNumberFormat="1" applyFont="1" applyBorder="1" applyProtection="1">
      <protection/>
    </xf>
    <xf numFmtId="165" fontId="4" fillId="2" borderId="41" xfId="0" applyNumberFormat="1" applyFont="1" applyFill="1" applyBorder="1" applyAlignment="1" applyProtection="1">
      <alignment horizontal="center"/>
      <protection/>
    </xf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7" xfId="20"/>
    <cellStyle name="Měna 2" xfId="21"/>
    <cellStyle name="měny 2" xfId="22"/>
    <cellStyle name="měny 3" xfId="23"/>
    <cellStyle name="Normálna 2" xfId="24"/>
    <cellStyle name="normální 2" xfId="25"/>
    <cellStyle name="normální 2 2" xfId="26"/>
    <cellStyle name="normální 3" xfId="27"/>
    <cellStyle name="normální 3 2" xfId="28"/>
    <cellStyle name="normální 3 2 2" xfId="29"/>
    <cellStyle name="normální 3 3" xfId="30"/>
    <cellStyle name="normální 3_1" xfId="31"/>
    <cellStyle name="normální 4" xfId="32"/>
    <cellStyle name="normální 4 2" xfId="33"/>
    <cellStyle name="normální 4_1" xfId="34"/>
    <cellStyle name="normální 5" xfId="35"/>
    <cellStyle name="normální 5 2" xfId="36"/>
    <cellStyle name="normální 5_Briklis Brno" xfId="37"/>
    <cellStyle name="Normální 6" xfId="38"/>
    <cellStyle name="Standard_Preis" xfId="39"/>
    <cellStyle name="Normální 8" xfId="40"/>
    <cellStyle name="Normální 9" xfId="41"/>
    <cellStyle name="Normální 10" xfId="42"/>
    <cellStyle name="normální 5 3" xfId="43"/>
    <cellStyle name="Excel Built-in Normal" xfId="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tabSelected="1" workbookViewId="0" topLeftCell="A1">
      <selection activeCell="G21" sqref="G21"/>
    </sheetView>
  </sheetViews>
  <sheetFormatPr defaultColWidth="9.140625" defaultRowHeight="15"/>
  <cols>
    <col min="1" max="1" width="19.8515625" style="0" customWidth="1"/>
    <col min="2" max="2" width="25.28125" style="0" customWidth="1"/>
  </cols>
  <sheetData>
    <row r="2" ht="15">
      <c r="A2" s="213" t="s">
        <v>183</v>
      </c>
    </row>
    <row r="3" spans="1:4" ht="15">
      <c r="A3" s="214" t="s">
        <v>163</v>
      </c>
      <c r="B3" s="215">
        <f>PS1!$F$20</f>
        <v>0</v>
      </c>
      <c r="D3" s="216" t="s">
        <v>164</v>
      </c>
    </row>
    <row r="4" spans="1:2" ht="15">
      <c r="A4" s="214" t="s">
        <v>165</v>
      </c>
      <c r="B4" s="215">
        <f>PS2!$F$19</f>
        <v>0</v>
      </c>
    </row>
    <row r="5" spans="1:2" ht="15">
      <c r="A5" s="214" t="s">
        <v>166</v>
      </c>
      <c r="B5" s="215">
        <f>PS3!$F$14</f>
        <v>0</v>
      </c>
    </row>
    <row r="6" spans="1:2" ht="15">
      <c r="A6" s="214" t="s">
        <v>167</v>
      </c>
      <c r="B6" s="215">
        <f>PS4!$F$14</f>
        <v>0</v>
      </c>
    </row>
    <row r="7" spans="1:2" ht="15">
      <c r="A7" s="214" t="s">
        <v>168</v>
      </c>
      <c r="B7" s="215">
        <f>PS5!$F$15</f>
        <v>0</v>
      </c>
    </row>
    <row r="8" spans="1:2" ht="15">
      <c r="A8" s="214" t="s">
        <v>169</v>
      </c>
      <c r="B8" s="215">
        <f>PS6!$F$19</f>
        <v>0</v>
      </c>
    </row>
    <row r="9" spans="1:2" ht="15">
      <c r="A9" s="214" t="s">
        <v>170</v>
      </c>
      <c r="B9" s="215">
        <f>PS7!$F$12</f>
        <v>0</v>
      </c>
    </row>
    <row r="10" spans="1:2" ht="15">
      <c r="A10" s="214" t="s">
        <v>171</v>
      </c>
      <c r="B10" s="215">
        <f>PS8!$F$18</f>
        <v>0</v>
      </c>
    </row>
    <row r="11" spans="1:2" ht="15">
      <c r="A11" s="214" t="s">
        <v>172</v>
      </c>
      <c r="B11" s="215">
        <f>PS9!$F$14</f>
        <v>0</v>
      </c>
    </row>
    <row r="12" spans="1:2" ht="15">
      <c r="A12" s="214" t="s">
        <v>173</v>
      </c>
      <c r="B12" s="215" t="s">
        <v>61</v>
      </c>
    </row>
    <row r="13" spans="1:2" ht="15">
      <c r="A13" s="214" t="s">
        <v>174</v>
      </c>
      <c r="B13" s="215">
        <f>PS11!$F$14</f>
        <v>0</v>
      </c>
    </row>
    <row r="14" spans="1:2" ht="15">
      <c r="A14" s="214" t="s">
        <v>175</v>
      </c>
      <c r="B14" s="217">
        <f>PS12!$F$28</f>
        <v>0</v>
      </c>
    </row>
    <row r="15" spans="1:2" ht="15">
      <c r="A15" s="214" t="s">
        <v>192</v>
      </c>
      <c r="B15" s="217">
        <f>'Tab.13'!$I$17</f>
        <v>0</v>
      </c>
    </row>
    <row r="16" spans="1:2" ht="15">
      <c r="A16" s="214" t="s">
        <v>193</v>
      </c>
      <c r="B16" s="215">
        <f>'Tab.14'!$F$11</f>
        <v>0</v>
      </c>
    </row>
    <row r="17" spans="1:2" ht="15">
      <c r="A17" s="214" t="s">
        <v>194</v>
      </c>
      <c r="B17" s="215">
        <f>'Tab.15'!$F$25</f>
        <v>0</v>
      </c>
    </row>
    <row r="18" spans="1:2" ht="15">
      <c r="A18" s="214" t="s">
        <v>176</v>
      </c>
      <c r="B18" s="215">
        <f>'Tab.16'!$F$32</f>
        <v>0</v>
      </c>
    </row>
    <row r="19" spans="1:2" ht="15">
      <c r="A19" s="214" t="s">
        <v>177</v>
      </c>
      <c r="B19" s="215">
        <f>'Tab.17'!$F$12</f>
        <v>0</v>
      </c>
    </row>
    <row r="20" spans="1:2" ht="15">
      <c r="A20" s="214" t="s">
        <v>178</v>
      </c>
      <c r="B20" s="215">
        <f>'Tab.18'!$F$13</f>
        <v>0</v>
      </c>
    </row>
    <row r="21" spans="1:2" ht="15">
      <c r="A21" s="214" t="s">
        <v>179</v>
      </c>
      <c r="B21" s="215">
        <f>'Tab.19'!$F$16</f>
        <v>0</v>
      </c>
    </row>
    <row r="22" spans="1:2" ht="15">
      <c r="A22" s="220" t="s">
        <v>180</v>
      </c>
      <c r="B22" s="215">
        <f>'Tab.20'!$F$9</f>
        <v>0</v>
      </c>
    </row>
    <row r="23" spans="1:2" ht="15">
      <c r="A23" s="220" t="s">
        <v>181</v>
      </c>
      <c r="B23" s="215">
        <f>'Tab.21'!$F$14</f>
        <v>0</v>
      </c>
    </row>
    <row r="25" spans="1:2" ht="15">
      <c r="A25" s="218" t="s">
        <v>182</v>
      </c>
      <c r="B25" s="219">
        <f>SUM(B3:B23)</f>
        <v>0</v>
      </c>
    </row>
  </sheetData>
  <sheetProtection password="CC06" sheet="1" objects="1" scenarios="1"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zoomScale="90" zoomScaleNormal="90" zoomScaleSheetLayoutView="100" workbookViewId="0" topLeftCell="A1">
      <selection activeCell="E11" sqref="E11:E12"/>
    </sheetView>
  </sheetViews>
  <sheetFormatPr defaultColWidth="9.140625" defaultRowHeight="15"/>
  <cols>
    <col min="1" max="1" width="2.8515625" style="0" customWidth="1"/>
    <col min="2" max="2" width="121.140625" style="0" customWidth="1"/>
    <col min="3" max="3" width="10.28125" style="0" customWidth="1"/>
    <col min="4" max="4" width="20.7109375" style="0" customWidth="1"/>
    <col min="5" max="5" width="16.57421875" style="0" customWidth="1"/>
    <col min="6" max="6" width="14.7109375" style="0" customWidth="1"/>
  </cols>
  <sheetData>
    <row r="1" spans="2:8" ht="15.75" thickBot="1">
      <c r="B1" s="1" t="s">
        <v>57</v>
      </c>
      <c r="C1" s="1"/>
      <c r="E1" s="1"/>
      <c r="F1" s="51" t="s">
        <v>24</v>
      </c>
      <c r="G1" s="1"/>
      <c r="H1" s="1"/>
    </row>
    <row r="2" spans="2:8" ht="20.25">
      <c r="B2" s="222" t="s">
        <v>21</v>
      </c>
      <c r="C2" s="223"/>
      <c r="D2" s="223"/>
      <c r="E2" s="223"/>
      <c r="F2" s="224"/>
      <c r="G2" s="1"/>
      <c r="H2" s="1"/>
    </row>
    <row r="3" spans="2:8" ht="21" thickBot="1">
      <c r="B3" s="225" t="s">
        <v>2</v>
      </c>
      <c r="C3" s="226"/>
      <c r="D3" s="226"/>
      <c r="E3" s="226"/>
      <c r="F3" s="227"/>
      <c r="G3" s="1"/>
      <c r="H3" s="1"/>
    </row>
    <row r="4" spans="2:8" ht="89.25" customHeight="1" thickBot="1">
      <c r="B4" s="2" t="s">
        <v>3</v>
      </c>
      <c r="C4" s="3" t="s">
        <v>4</v>
      </c>
      <c r="D4" s="3" t="s">
        <v>149</v>
      </c>
      <c r="E4" s="3" t="s">
        <v>5</v>
      </c>
      <c r="F4" s="4" t="s">
        <v>150</v>
      </c>
      <c r="G4" s="1"/>
      <c r="H4" s="1"/>
    </row>
    <row r="5" spans="2:8" ht="18.75">
      <c r="B5" s="7" t="s">
        <v>6</v>
      </c>
      <c r="C5" s="8"/>
      <c r="D5" s="8"/>
      <c r="E5" s="8"/>
      <c r="F5" s="9"/>
      <c r="G5" s="1"/>
      <c r="H5" s="1"/>
    </row>
    <row r="6" spans="2:8" ht="15">
      <c r="B6" s="42" t="s">
        <v>197</v>
      </c>
      <c r="C6" s="5" t="s">
        <v>7</v>
      </c>
      <c r="D6" s="5">
        <v>1</v>
      </c>
      <c r="E6" s="123"/>
      <c r="F6" s="11">
        <f>D6*E6*4</f>
        <v>0</v>
      </c>
      <c r="G6" s="1"/>
      <c r="H6" s="1"/>
    </row>
    <row r="7" spans="2:8" ht="15">
      <c r="B7" s="53" t="s">
        <v>92</v>
      </c>
      <c r="C7" s="5" t="s">
        <v>8</v>
      </c>
      <c r="D7" s="5">
        <v>30</v>
      </c>
      <c r="E7" s="123"/>
      <c r="F7" s="11">
        <f aca="true" t="shared" si="0" ref="F7:F8">D7*E7*4</f>
        <v>0</v>
      </c>
      <c r="G7" s="1"/>
      <c r="H7" s="1"/>
    </row>
    <row r="8" spans="2:8" ht="15">
      <c r="B8" s="53" t="s">
        <v>93</v>
      </c>
      <c r="C8" s="5" t="s">
        <v>8</v>
      </c>
      <c r="D8" s="5">
        <v>6</v>
      </c>
      <c r="E8" s="123"/>
      <c r="F8" s="11">
        <f t="shared" si="0"/>
        <v>0</v>
      </c>
      <c r="G8" s="1"/>
      <c r="H8" s="1"/>
    </row>
    <row r="9" spans="2:8" ht="15.75" thickBot="1">
      <c r="B9" s="109" t="s">
        <v>151</v>
      </c>
      <c r="C9" s="6"/>
      <c r="D9" s="6"/>
      <c r="E9" s="6"/>
      <c r="F9" s="125">
        <f>SUM(F6:F8)</f>
        <v>0</v>
      </c>
      <c r="G9" s="1"/>
      <c r="H9" s="1"/>
    </row>
    <row r="10" spans="2:8" ht="18.75">
      <c r="B10" s="7" t="s">
        <v>11</v>
      </c>
      <c r="C10" s="8"/>
      <c r="D10" s="8"/>
      <c r="E10" s="8"/>
      <c r="F10" s="110"/>
      <c r="G10" s="1"/>
      <c r="H10" s="1"/>
    </row>
    <row r="11" spans="2:8" ht="15">
      <c r="B11" s="10" t="s">
        <v>110</v>
      </c>
      <c r="C11" s="5" t="s">
        <v>9</v>
      </c>
      <c r="D11" s="5">
        <v>5</v>
      </c>
      <c r="E11" s="123"/>
      <c r="F11" s="11">
        <f>D11*E11*4</f>
        <v>0</v>
      </c>
      <c r="G11" s="1"/>
      <c r="H11" s="1"/>
    </row>
    <row r="12" spans="2:8" ht="15">
      <c r="B12" s="10" t="s">
        <v>111</v>
      </c>
      <c r="C12" s="5" t="s">
        <v>9</v>
      </c>
      <c r="D12" s="6">
        <v>2</v>
      </c>
      <c r="E12" s="124"/>
      <c r="F12" s="11">
        <f>D12*E12*4</f>
        <v>0</v>
      </c>
      <c r="G12" s="1"/>
      <c r="H12" s="1"/>
    </row>
    <row r="13" spans="2:8" ht="15.75" thickBot="1">
      <c r="B13" s="12" t="s">
        <v>152</v>
      </c>
      <c r="C13" s="13"/>
      <c r="D13" s="13"/>
      <c r="E13" s="13"/>
      <c r="F13" s="122">
        <f>SUM(F11:F12)</f>
        <v>0</v>
      </c>
      <c r="G13" s="1"/>
      <c r="H13" s="1"/>
    </row>
    <row r="14" spans="2:8" ht="19.5" thickBot="1">
      <c r="B14" s="14" t="s">
        <v>153</v>
      </c>
      <c r="C14" s="15"/>
      <c r="D14" s="15"/>
      <c r="E14" s="15"/>
      <c r="F14" s="16">
        <f>SUM(F13,F9)</f>
        <v>0</v>
      </c>
      <c r="G14" s="1"/>
      <c r="H14" s="1"/>
    </row>
    <row r="15" spans="2:6" ht="15">
      <c r="B15" s="1"/>
      <c r="C15" s="1"/>
      <c r="D15" s="1"/>
      <c r="E15" s="1"/>
      <c r="F15" s="1"/>
    </row>
    <row r="16" spans="2:6" ht="15">
      <c r="B16" s="43" t="s">
        <v>74</v>
      </c>
      <c r="C16" s="1"/>
      <c r="D16" s="1"/>
      <c r="E16" s="1"/>
      <c r="F16" s="1"/>
    </row>
    <row r="17" spans="2:6" ht="15">
      <c r="B17" s="1"/>
      <c r="C17" s="1"/>
      <c r="D17" s="1"/>
      <c r="E17" s="1"/>
      <c r="F17" s="1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699890613556"/>
  </sheetPr>
  <dimension ref="B1:J16"/>
  <sheetViews>
    <sheetView zoomScale="90" zoomScaleNormal="90" zoomScaleSheetLayoutView="100" workbookViewId="0" topLeftCell="A1">
      <selection activeCell="D42" sqref="D41:D42"/>
    </sheetView>
  </sheetViews>
  <sheetFormatPr defaultColWidth="9.140625" defaultRowHeight="15"/>
  <cols>
    <col min="1" max="1" width="2.8515625" style="0" customWidth="1"/>
    <col min="2" max="2" width="111.421875" style="0" bestFit="1" customWidth="1"/>
    <col min="3" max="3" width="10.28125" style="0" customWidth="1"/>
    <col min="4" max="4" width="13.421875" style="0" customWidth="1"/>
    <col min="5" max="5" width="14.8515625" style="0" customWidth="1"/>
    <col min="6" max="6" width="19.28125" style="0" customWidth="1"/>
  </cols>
  <sheetData>
    <row r="1" spans="2:10" ht="15.75" thickBot="1">
      <c r="B1" s="1" t="s">
        <v>57</v>
      </c>
      <c r="C1" s="1"/>
      <c r="D1" s="1"/>
      <c r="F1" s="51" t="s">
        <v>23</v>
      </c>
      <c r="G1" s="1"/>
      <c r="H1" s="1"/>
      <c r="I1" s="1"/>
      <c r="J1" s="1"/>
    </row>
    <row r="2" spans="2:10" ht="20.25">
      <c r="B2" s="222" t="s">
        <v>22</v>
      </c>
      <c r="C2" s="223"/>
      <c r="D2" s="223"/>
      <c r="E2" s="223"/>
      <c r="F2" s="224"/>
      <c r="G2" s="1"/>
      <c r="H2" s="1"/>
      <c r="I2" s="1"/>
      <c r="J2" s="1"/>
    </row>
    <row r="3" spans="2:10" ht="21" thickBot="1">
      <c r="B3" s="225" t="s">
        <v>68</v>
      </c>
      <c r="C3" s="226"/>
      <c r="D3" s="226"/>
      <c r="E3" s="226"/>
      <c r="F3" s="227"/>
      <c r="G3" s="1"/>
      <c r="H3" s="1"/>
      <c r="I3" s="1"/>
      <c r="J3" s="1"/>
    </row>
    <row r="4" spans="2:10" ht="18.75">
      <c r="B4" s="19"/>
      <c r="C4" s="20"/>
      <c r="D4" s="20"/>
      <c r="E4" s="36"/>
      <c r="F4" s="21"/>
      <c r="G4" s="1"/>
      <c r="H4" s="1"/>
      <c r="I4" s="1"/>
      <c r="J4" s="1"/>
    </row>
    <row r="5" spans="2:10" ht="15">
      <c r="B5" s="22"/>
      <c r="C5" s="23"/>
      <c r="D5" s="23"/>
      <c r="E5" s="37"/>
      <c r="F5" s="24"/>
      <c r="G5" s="1"/>
      <c r="H5" s="1"/>
      <c r="I5" s="1"/>
      <c r="J5" s="1"/>
    </row>
    <row r="6" spans="2:10" ht="15">
      <c r="B6" s="22"/>
      <c r="C6" s="23"/>
      <c r="D6" s="23"/>
      <c r="E6" s="38"/>
      <c r="F6" s="24"/>
      <c r="G6" s="1"/>
      <c r="H6" s="1"/>
      <c r="I6" s="1"/>
      <c r="J6" s="1"/>
    </row>
    <row r="7" spans="2:10" ht="15">
      <c r="B7" s="22"/>
      <c r="C7" s="23"/>
      <c r="D7" s="23"/>
      <c r="E7" s="38"/>
      <c r="F7" s="24"/>
      <c r="G7" s="1"/>
      <c r="H7" s="1"/>
      <c r="I7" s="1"/>
      <c r="J7" s="1"/>
    </row>
    <row r="8" spans="2:10" ht="15.75" thickBot="1">
      <c r="B8" s="25"/>
      <c r="C8" s="26"/>
      <c r="D8" s="26"/>
      <c r="E8" s="39"/>
      <c r="F8" s="27"/>
      <c r="G8" s="1"/>
      <c r="H8" s="1"/>
      <c r="I8" s="1"/>
      <c r="J8" s="1"/>
    </row>
    <row r="9" spans="2:10" ht="18.75">
      <c r="B9" s="19"/>
      <c r="C9" s="20"/>
      <c r="D9" s="20"/>
      <c r="E9" s="36"/>
      <c r="F9" s="28"/>
      <c r="G9" s="1"/>
      <c r="H9" s="1"/>
      <c r="I9" s="1"/>
      <c r="J9" s="1"/>
    </row>
    <row r="10" spans="2:10" ht="15">
      <c r="B10" s="22"/>
      <c r="C10" s="23"/>
      <c r="D10" s="23"/>
      <c r="E10" s="38"/>
      <c r="F10" s="24"/>
      <c r="G10" s="1"/>
      <c r="H10" s="1"/>
      <c r="I10" s="1"/>
      <c r="J10" s="1"/>
    </row>
    <row r="11" spans="2:10" ht="15">
      <c r="B11" s="22"/>
      <c r="C11" s="23"/>
      <c r="D11" s="26"/>
      <c r="E11" s="39"/>
      <c r="F11" s="24"/>
      <c r="G11" s="1"/>
      <c r="H11" s="1"/>
      <c r="I11" s="1"/>
      <c r="J11" s="1"/>
    </row>
    <row r="12" spans="2:10" ht="15.75" thickBot="1">
      <c r="B12" s="29"/>
      <c r="C12" s="30"/>
      <c r="D12" s="30"/>
      <c r="E12" s="40"/>
      <c r="F12" s="31"/>
      <c r="G12" s="1"/>
      <c r="H12" s="1"/>
      <c r="I12" s="1"/>
      <c r="J12" s="1"/>
    </row>
    <row r="13" spans="2:10" ht="19.5" thickBot="1">
      <c r="B13" s="32"/>
      <c r="C13" s="33"/>
      <c r="D13" s="33"/>
      <c r="E13" s="33"/>
      <c r="F13" s="34"/>
      <c r="G13" s="1"/>
      <c r="H13" s="1"/>
      <c r="I13" s="1"/>
      <c r="J13" s="1"/>
    </row>
    <row r="14" spans="2:10" ht="15">
      <c r="B14" s="1"/>
      <c r="C14" s="1"/>
      <c r="D14" s="1"/>
      <c r="E14" s="1"/>
      <c r="F14" s="1"/>
      <c r="G14" s="1"/>
      <c r="H14" s="1"/>
      <c r="I14" s="1"/>
      <c r="J14" s="1"/>
    </row>
    <row r="15" spans="2:10" ht="15">
      <c r="B15" s="1"/>
      <c r="C15" s="1"/>
      <c r="D15" s="1"/>
      <c r="E15" s="1"/>
      <c r="F15" s="1"/>
      <c r="G15" s="1"/>
      <c r="H15" s="1"/>
      <c r="I15" s="1"/>
      <c r="J15" s="1"/>
    </row>
    <row r="16" spans="2:10" ht="15">
      <c r="B16" s="1"/>
      <c r="C16" s="1"/>
      <c r="D16" s="1"/>
      <c r="E16" s="1"/>
      <c r="F16" s="1"/>
      <c r="G16" s="1"/>
      <c r="H16" s="1"/>
      <c r="I16" s="1"/>
      <c r="J16" s="1"/>
    </row>
  </sheetData>
  <mergeCells count="2">
    <mergeCell ref="B2:F2"/>
    <mergeCell ref="B3:F3"/>
  </mergeCells>
  <printOptions/>
  <pageMargins left="0.7" right="0.7" top="0.787401575" bottom="0.787401575" header="0.3" footer="0.3"/>
  <pageSetup horizontalDpi="600" verticalDpi="6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zoomScale="90" zoomScaleNormal="90" zoomScaleSheetLayoutView="100" workbookViewId="0" topLeftCell="A1">
      <selection activeCell="E11" sqref="E11:E12"/>
    </sheetView>
  </sheetViews>
  <sheetFormatPr defaultColWidth="9.140625" defaultRowHeight="15"/>
  <cols>
    <col min="1" max="1" width="2.8515625" style="54" customWidth="1"/>
    <col min="2" max="2" width="119.8515625" style="54" customWidth="1"/>
    <col min="3" max="3" width="10.28125" style="54" customWidth="1"/>
    <col min="4" max="4" width="18.140625" style="54" customWidth="1"/>
    <col min="5" max="5" width="21.57421875" style="54" customWidth="1"/>
    <col min="6" max="6" width="14.8515625" style="54" customWidth="1"/>
    <col min="7" max="16384" width="9.140625" style="54" customWidth="1"/>
  </cols>
  <sheetData>
    <row r="1" spans="2:8" ht="15.75" thickBot="1">
      <c r="B1" s="55" t="s">
        <v>57</v>
      </c>
      <c r="C1" s="55"/>
      <c r="E1" s="55"/>
      <c r="F1" s="56" t="s">
        <v>34</v>
      </c>
      <c r="G1" s="55"/>
      <c r="H1" s="55"/>
    </row>
    <row r="2" spans="2:8" ht="20.25">
      <c r="B2" s="228" t="s">
        <v>184</v>
      </c>
      <c r="C2" s="229"/>
      <c r="D2" s="229"/>
      <c r="E2" s="229"/>
      <c r="F2" s="230"/>
      <c r="G2" s="55"/>
      <c r="H2" s="55"/>
    </row>
    <row r="3" spans="2:8" ht="21" thickBot="1">
      <c r="B3" s="231" t="s">
        <v>2</v>
      </c>
      <c r="C3" s="232"/>
      <c r="D3" s="232"/>
      <c r="E3" s="232"/>
      <c r="F3" s="233"/>
      <c r="G3" s="55"/>
      <c r="H3" s="55"/>
    </row>
    <row r="4" spans="2:8" ht="84.75" customHeight="1" thickBot="1">
      <c r="B4" s="57" t="s">
        <v>3</v>
      </c>
      <c r="C4" s="58" t="s">
        <v>4</v>
      </c>
      <c r="D4" s="58" t="s">
        <v>149</v>
      </c>
      <c r="E4" s="58" t="s">
        <v>5</v>
      </c>
      <c r="F4" s="59" t="s">
        <v>150</v>
      </c>
      <c r="G4" s="55"/>
      <c r="H4" s="55"/>
    </row>
    <row r="5" spans="2:8" ht="18.75">
      <c r="B5" s="60" t="s">
        <v>6</v>
      </c>
      <c r="C5" s="61"/>
      <c r="D5" s="61"/>
      <c r="E5" s="61"/>
      <c r="F5" s="62"/>
      <c r="G5" s="55"/>
      <c r="H5" s="55"/>
    </row>
    <row r="6" spans="2:8" ht="15">
      <c r="B6" s="63" t="s">
        <v>197</v>
      </c>
      <c r="C6" s="64" t="s">
        <v>7</v>
      </c>
      <c r="D6" s="64">
        <v>1</v>
      </c>
      <c r="E6" s="123"/>
      <c r="F6" s="126">
        <f>D6*E6*4</f>
        <v>0</v>
      </c>
      <c r="G6" s="55"/>
      <c r="H6" s="55"/>
    </row>
    <row r="7" spans="2:8" ht="15">
      <c r="B7" s="65" t="s">
        <v>95</v>
      </c>
      <c r="C7" s="64" t="s">
        <v>8</v>
      </c>
      <c r="D7" s="64">
        <v>30</v>
      </c>
      <c r="E7" s="123"/>
      <c r="F7" s="126">
        <f aca="true" t="shared" si="0" ref="F7:F8">D7*E7*4</f>
        <v>0</v>
      </c>
      <c r="G7" s="55"/>
      <c r="H7" s="55"/>
    </row>
    <row r="8" spans="2:8" ht="15">
      <c r="B8" s="65" t="s">
        <v>93</v>
      </c>
      <c r="C8" s="64" t="s">
        <v>8</v>
      </c>
      <c r="D8" s="64">
        <v>6</v>
      </c>
      <c r="E8" s="123"/>
      <c r="F8" s="126">
        <f t="shared" si="0"/>
        <v>0</v>
      </c>
      <c r="G8" s="55"/>
      <c r="H8" s="55"/>
    </row>
    <row r="9" spans="2:8" ht="15.75" thickBot="1">
      <c r="B9" s="127" t="s">
        <v>151</v>
      </c>
      <c r="C9" s="128"/>
      <c r="D9" s="128"/>
      <c r="E9" s="128"/>
      <c r="F9" s="129">
        <f>SUM(F6:F8)</f>
        <v>0</v>
      </c>
      <c r="G9" s="55"/>
      <c r="H9" s="55"/>
    </row>
    <row r="10" spans="2:8" ht="18.75">
      <c r="B10" s="60" t="s">
        <v>11</v>
      </c>
      <c r="C10" s="61"/>
      <c r="D10" s="61"/>
      <c r="E10" s="61"/>
      <c r="F10" s="130"/>
      <c r="G10" s="55"/>
      <c r="H10" s="55"/>
    </row>
    <row r="11" spans="2:8" ht="15">
      <c r="B11" s="65" t="s">
        <v>110</v>
      </c>
      <c r="C11" s="64" t="s">
        <v>9</v>
      </c>
      <c r="D11" s="64">
        <v>5</v>
      </c>
      <c r="E11" s="123"/>
      <c r="F11" s="126">
        <f>D11*E11*4</f>
        <v>0</v>
      </c>
      <c r="G11" s="55"/>
      <c r="H11" s="55"/>
    </row>
    <row r="12" spans="2:8" ht="15.75" thickBot="1">
      <c r="B12" s="74" t="s">
        <v>111</v>
      </c>
      <c r="C12" s="66" t="s">
        <v>9</v>
      </c>
      <c r="D12" s="66">
        <v>2</v>
      </c>
      <c r="E12" s="151"/>
      <c r="F12" s="152">
        <f>D12*E12*4</f>
        <v>0</v>
      </c>
      <c r="G12" s="55"/>
      <c r="H12" s="55"/>
    </row>
    <row r="13" spans="2:8" ht="15.75" thickBot="1">
      <c r="B13" s="143" t="s">
        <v>152</v>
      </c>
      <c r="C13" s="153"/>
      <c r="D13" s="153"/>
      <c r="E13" s="153"/>
      <c r="F13" s="154">
        <f>SUM(F11:F12)</f>
        <v>0</v>
      </c>
      <c r="G13" s="55"/>
      <c r="H13" s="55"/>
    </row>
    <row r="14" spans="2:8" ht="19.5" thickBot="1">
      <c r="B14" s="133" t="s">
        <v>153</v>
      </c>
      <c r="C14" s="134"/>
      <c r="D14" s="134"/>
      <c r="E14" s="134"/>
      <c r="F14" s="135">
        <f>SUM(F13,F9)</f>
        <v>0</v>
      </c>
      <c r="G14" s="55"/>
      <c r="H14" s="55"/>
    </row>
    <row r="15" spans="2:6" ht="15">
      <c r="B15" s="55"/>
      <c r="C15" s="55"/>
      <c r="D15" s="55"/>
      <c r="E15" s="55"/>
      <c r="F15" s="55"/>
    </row>
    <row r="16" spans="2:6" ht="15">
      <c r="B16" s="67" t="s">
        <v>74</v>
      </c>
      <c r="C16" s="55"/>
      <c r="D16" s="55"/>
      <c r="E16" s="55"/>
      <c r="F16" s="55"/>
    </row>
    <row r="17" spans="2:6" ht="15">
      <c r="B17" s="55"/>
      <c r="C17" s="55"/>
      <c r="D17" s="55"/>
      <c r="E17" s="55"/>
      <c r="F17" s="55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horizontalDpi="600" verticalDpi="600" orientation="landscape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zoomScale="90" zoomScaleNormal="90" zoomScaleSheetLayoutView="100" workbookViewId="0" topLeftCell="A1">
      <selection activeCell="E25" sqref="E25:E26"/>
    </sheetView>
  </sheetViews>
  <sheetFormatPr defaultColWidth="9.140625" defaultRowHeight="15"/>
  <cols>
    <col min="1" max="1" width="2.8515625" style="0" customWidth="1"/>
    <col min="2" max="2" width="113.421875" style="0" customWidth="1"/>
    <col min="3" max="3" width="10.00390625" style="0" customWidth="1"/>
    <col min="4" max="4" width="15.00390625" style="0" customWidth="1"/>
    <col min="5" max="5" width="15.7109375" style="0" customWidth="1"/>
    <col min="6" max="6" width="14.28125" style="0" customWidth="1"/>
  </cols>
  <sheetData>
    <row r="1" spans="2:8" ht="15.75" thickBot="1">
      <c r="B1" s="1" t="s">
        <v>57</v>
      </c>
      <c r="C1" s="1"/>
      <c r="E1" s="1"/>
      <c r="F1" s="51" t="s">
        <v>33</v>
      </c>
      <c r="G1" s="1"/>
      <c r="H1" s="1"/>
    </row>
    <row r="2" spans="2:8" ht="20.25">
      <c r="B2" s="222" t="s">
        <v>185</v>
      </c>
      <c r="C2" s="223"/>
      <c r="D2" s="223"/>
      <c r="E2" s="223"/>
      <c r="F2" s="224"/>
      <c r="G2" s="1"/>
      <c r="H2" s="1"/>
    </row>
    <row r="3" spans="2:8" ht="21" thickBot="1">
      <c r="B3" s="225" t="s">
        <v>2</v>
      </c>
      <c r="C3" s="226"/>
      <c r="D3" s="226"/>
      <c r="E3" s="226"/>
      <c r="F3" s="227"/>
      <c r="G3" s="1"/>
      <c r="H3" s="1"/>
    </row>
    <row r="4" spans="2:8" ht="65.25" customHeight="1" thickBot="1">
      <c r="B4" s="2" t="s">
        <v>3</v>
      </c>
      <c r="C4" s="3" t="s">
        <v>4</v>
      </c>
      <c r="D4" s="3" t="s">
        <v>149</v>
      </c>
      <c r="E4" s="3" t="s">
        <v>5</v>
      </c>
      <c r="F4" s="4" t="s">
        <v>150</v>
      </c>
      <c r="G4" s="1"/>
      <c r="H4" s="1"/>
    </row>
    <row r="5" spans="2:8" ht="18.75">
      <c r="B5" s="7" t="s">
        <v>6</v>
      </c>
      <c r="C5" s="8"/>
      <c r="D5" s="8"/>
      <c r="E5" s="8"/>
      <c r="F5" s="9"/>
      <c r="G5" s="1"/>
      <c r="H5" s="1"/>
    </row>
    <row r="6" spans="2:8" ht="15">
      <c r="B6" s="18" t="s">
        <v>200</v>
      </c>
      <c r="C6" s="44" t="s">
        <v>7</v>
      </c>
      <c r="D6" s="155">
        <v>1</v>
      </c>
      <c r="E6" s="156"/>
      <c r="F6" s="157">
        <f>D6*E6*4</f>
        <v>0</v>
      </c>
      <c r="G6" s="1"/>
      <c r="H6" s="1"/>
    </row>
    <row r="7" spans="2:8" ht="15">
      <c r="B7" s="18" t="s">
        <v>201</v>
      </c>
      <c r="C7" s="44" t="s">
        <v>7</v>
      </c>
      <c r="D7" s="155">
        <v>1</v>
      </c>
      <c r="E7" s="156"/>
      <c r="F7" s="157">
        <f aca="true" t="shared" si="0" ref="F7:F22">D7*E7*4</f>
        <v>0</v>
      </c>
      <c r="G7" s="1"/>
      <c r="H7" s="1"/>
    </row>
    <row r="8" spans="2:8" ht="15">
      <c r="B8" s="18" t="s">
        <v>202</v>
      </c>
      <c r="C8" s="44" t="s">
        <v>7</v>
      </c>
      <c r="D8" s="155">
        <v>1</v>
      </c>
      <c r="E8" s="156"/>
      <c r="F8" s="157">
        <f t="shared" si="0"/>
        <v>0</v>
      </c>
      <c r="G8" s="1"/>
      <c r="H8" s="1"/>
    </row>
    <row r="9" spans="2:8" ht="15">
      <c r="B9" s="18" t="s">
        <v>203</v>
      </c>
      <c r="C9" s="44" t="s">
        <v>7</v>
      </c>
      <c r="D9" s="155">
        <v>12</v>
      </c>
      <c r="E9" s="156"/>
      <c r="F9" s="157">
        <f t="shared" si="0"/>
        <v>0</v>
      </c>
      <c r="G9" s="1"/>
      <c r="H9" s="1"/>
    </row>
    <row r="10" spans="2:8" ht="15">
      <c r="B10" s="18" t="s">
        <v>204</v>
      </c>
      <c r="C10" s="44" t="s">
        <v>7</v>
      </c>
      <c r="D10" s="158">
        <v>1</v>
      </c>
      <c r="E10" s="156"/>
      <c r="F10" s="157">
        <f t="shared" si="0"/>
        <v>0</v>
      </c>
      <c r="G10" s="1"/>
      <c r="H10" s="1"/>
    </row>
    <row r="11" spans="2:8" ht="15">
      <c r="B11" s="18" t="s">
        <v>205</v>
      </c>
      <c r="C11" s="44" t="s">
        <v>7</v>
      </c>
      <c r="D11" s="158">
        <v>1</v>
      </c>
      <c r="E11" s="156"/>
      <c r="F11" s="157">
        <f t="shared" si="0"/>
        <v>0</v>
      </c>
      <c r="G11" s="1"/>
      <c r="H11" s="1"/>
    </row>
    <row r="12" spans="2:8" ht="15">
      <c r="B12" s="18" t="s">
        <v>206</v>
      </c>
      <c r="C12" s="44" t="s">
        <v>7</v>
      </c>
      <c r="D12" s="158">
        <v>1</v>
      </c>
      <c r="E12" s="156"/>
      <c r="F12" s="157">
        <f t="shared" si="0"/>
        <v>0</v>
      </c>
      <c r="G12" s="1"/>
      <c r="H12" s="1"/>
    </row>
    <row r="13" spans="2:8" ht="15">
      <c r="B13" s="18" t="s">
        <v>207</v>
      </c>
      <c r="C13" s="44" t="s">
        <v>7</v>
      </c>
      <c r="D13" s="158">
        <v>1</v>
      </c>
      <c r="E13" s="156"/>
      <c r="F13" s="157">
        <f t="shared" si="0"/>
        <v>0</v>
      </c>
      <c r="G13" s="1"/>
      <c r="H13" s="1"/>
    </row>
    <row r="14" spans="2:8" ht="15">
      <c r="B14" s="18" t="s">
        <v>208</v>
      </c>
      <c r="C14" s="44" t="s">
        <v>7</v>
      </c>
      <c r="D14" s="158">
        <v>1</v>
      </c>
      <c r="E14" s="156"/>
      <c r="F14" s="157">
        <f t="shared" si="0"/>
        <v>0</v>
      </c>
      <c r="G14" s="1"/>
      <c r="H14" s="1"/>
    </row>
    <row r="15" spans="2:8" ht="15">
      <c r="B15" s="18" t="s">
        <v>209</v>
      </c>
      <c r="C15" s="44" t="s">
        <v>7</v>
      </c>
      <c r="D15" s="158">
        <v>1</v>
      </c>
      <c r="E15" s="156"/>
      <c r="F15" s="157">
        <f t="shared" si="0"/>
        <v>0</v>
      </c>
      <c r="G15" s="1"/>
      <c r="H15" s="1"/>
    </row>
    <row r="16" spans="2:8" ht="15">
      <c r="B16" s="18" t="s">
        <v>210</v>
      </c>
      <c r="C16" s="44" t="s">
        <v>7</v>
      </c>
      <c r="D16" s="158">
        <v>12</v>
      </c>
      <c r="E16" s="156"/>
      <c r="F16" s="157">
        <f t="shared" si="0"/>
        <v>0</v>
      </c>
      <c r="G16" s="1"/>
      <c r="H16" s="1"/>
    </row>
    <row r="17" spans="2:8" ht="15">
      <c r="B17" s="35" t="s">
        <v>211</v>
      </c>
      <c r="C17" s="44" t="s">
        <v>7</v>
      </c>
      <c r="D17" s="158">
        <v>2</v>
      </c>
      <c r="E17" s="156"/>
      <c r="F17" s="157">
        <f t="shared" si="0"/>
        <v>0</v>
      </c>
      <c r="G17" s="1"/>
      <c r="H17" s="1"/>
    </row>
    <row r="18" spans="2:8" ht="15">
      <c r="B18" s="35" t="s">
        <v>212</v>
      </c>
      <c r="C18" s="44" t="s">
        <v>7</v>
      </c>
      <c r="D18" s="158">
        <v>1</v>
      </c>
      <c r="E18" s="156"/>
      <c r="F18" s="157">
        <f t="shared" si="0"/>
        <v>0</v>
      </c>
      <c r="G18" s="1"/>
      <c r="H18" s="1"/>
    </row>
    <row r="19" spans="2:8" ht="15">
      <c r="B19" s="159" t="s">
        <v>144</v>
      </c>
      <c r="C19" s="44" t="s">
        <v>8</v>
      </c>
      <c r="D19" s="158">
        <v>10</v>
      </c>
      <c r="E19" s="156"/>
      <c r="F19" s="157">
        <f t="shared" si="0"/>
        <v>0</v>
      </c>
      <c r="G19" s="1"/>
      <c r="H19" s="1"/>
    </row>
    <row r="20" spans="2:8" ht="15">
      <c r="B20" s="159" t="s">
        <v>145</v>
      </c>
      <c r="C20" s="5" t="s">
        <v>8</v>
      </c>
      <c r="D20" s="158">
        <v>10</v>
      </c>
      <c r="E20" s="156"/>
      <c r="F20" s="157">
        <f t="shared" si="0"/>
        <v>0</v>
      </c>
      <c r="G20" s="1"/>
      <c r="H20" s="1"/>
    </row>
    <row r="21" spans="2:8" ht="15">
      <c r="B21" s="10" t="s">
        <v>95</v>
      </c>
      <c r="C21" s="5" t="s">
        <v>8</v>
      </c>
      <c r="D21" s="5">
        <v>30</v>
      </c>
      <c r="E21" s="156"/>
      <c r="F21" s="157">
        <f t="shared" si="0"/>
        <v>0</v>
      </c>
      <c r="G21" s="1"/>
      <c r="H21" s="1"/>
    </row>
    <row r="22" spans="2:8" ht="15">
      <c r="B22" s="10" t="s">
        <v>93</v>
      </c>
      <c r="C22" s="5" t="s">
        <v>8</v>
      </c>
      <c r="D22" s="5">
        <v>6</v>
      </c>
      <c r="E22" s="156"/>
      <c r="F22" s="157">
        <f t="shared" si="0"/>
        <v>0</v>
      </c>
      <c r="G22" s="1"/>
      <c r="H22" s="1"/>
    </row>
    <row r="23" spans="2:8" ht="15.75" thickBot="1">
      <c r="B23" s="109" t="s">
        <v>151</v>
      </c>
      <c r="C23" s="6"/>
      <c r="D23" s="6"/>
      <c r="E23" s="6"/>
      <c r="F23" s="125">
        <f>SUM(F6:F22)</f>
        <v>0</v>
      </c>
      <c r="G23" s="1"/>
      <c r="H23" s="1"/>
    </row>
    <row r="24" spans="2:8" ht="18.75">
      <c r="B24" s="7" t="s">
        <v>11</v>
      </c>
      <c r="C24" s="8"/>
      <c r="D24" s="8"/>
      <c r="E24" s="8"/>
      <c r="F24" s="110"/>
      <c r="G24" s="1"/>
      <c r="H24" s="1"/>
    </row>
    <row r="25" spans="2:8" ht="15">
      <c r="B25" s="10" t="s">
        <v>110</v>
      </c>
      <c r="C25" s="5" t="s">
        <v>9</v>
      </c>
      <c r="D25" s="5">
        <v>10</v>
      </c>
      <c r="E25" s="123"/>
      <c r="F25" s="11">
        <f>D25*E25*4</f>
        <v>0</v>
      </c>
      <c r="G25" s="1"/>
      <c r="H25" s="1"/>
    </row>
    <row r="26" spans="2:6" ht="30.75" thickBot="1">
      <c r="B26" s="255" t="s">
        <v>111</v>
      </c>
      <c r="C26" s="5" t="s">
        <v>9</v>
      </c>
      <c r="D26" s="6">
        <v>2</v>
      </c>
      <c r="E26" s="124"/>
      <c r="F26" s="11">
        <f>D26*E26*4</f>
        <v>0</v>
      </c>
    </row>
    <row r="27" spans="2:6" ht="15.75" thickBot="1">
      <c r="B27" s="12" t="s">
        <v>152</v>
      </c>
      <c r="C27" s="13"/>
      <c r="D27" s="13"/>
      <c r="E27" s="13"/>
      <c r="F27" s="122">
        <f>SUM(F25:F26)</f>
        <v>0</v>
      </c>
    </row>
    <row r="28" spans="2:6" ht="19.5" thickBot="1">
      <c r="B28" s="14" t="s">
        <v>153</v>
      </c>
      <c r="C28" s="15"/>
      <c r="D28" s="15"/>
      <c r="E28" s="15"/>
      <c r="F28" s="16">
        <f>SUM(F27,F23)</f>
        <v>0</v>
      </c>
    </row>
    <row r="30" ht="15">
      <c r="B30" s="43" t="s">
        <v>74</v>
      </c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zoomScale="90" zoomScaleNormal="90" zoomScaleSheetLayoutView="100" workbookViewId="0" topLeftCell="A1">
      <selection activeCell="D13" sqref="D13:H13"/>
    </sheetView>
  </sheetViews>
  <sheetFormatPr defaultColWidth="9.140625" defaultRowHeight="15"/>
  <cols>
    <col min="1" max="1" width="4.8515625" style="55" customWidth="1"/>
    <col min="2" max="2" width="42.140625" style="55" customWidth="1"/>
    <col min="3" max="3" width="9.140625" style="55" customWidth="1"/>
    <col min="4" max="8" width="17.7109375" style="55" customWidth="1"/>
    <col min="9" max="9" width="15.28125" style="55" customWidth="1"/>
    <col min="10" max="16384" width="9.140625" style="55" customWidth="1"/>
  </cols>
  <sheetData>
    <row r="1" spans="2:9" ht="15.75" thickBot="1">
      <c r="B1" s="85" t="s">
        <v>57</v>
      </c>
      <c r="C1" s="76"/>
      <c r="I1" s="86" t="s">
        <v>32</v>
      </c>
    </row>
    <row r="2" spans="2:9" ht="20.25" customHeight="1">
      <c r="B2" s="243" t="s">
        <v>159</v>
      </c>
      <c r="C2" s="244"/>
      <c r="D2" s="244"/>
      <c r="E2" s="244"/>
      <c r="F2" s="244"/>
      <c r="G2" s="244"/>
      <c r="H2" s="172"/>
      <c r="I2" s="173"/>
    </row>
    <row r="3" spans="2:9" ht="24.75" customHeight="1" thickBot="1">
      <c r="B3" s="241" t="s">
        <v>2</v>
      </c>
      <c r="C3" s="242"/>
      <c r="D3" s="242"/>
      <c r="E3" s="242"/>
      <c r="F3" s="242"/>
      <c r="G3" s="242"/>
      <c r="H3" s="174"/>
      <c r="I3" s="175"/>
    </row>
    <row r="4" spans="2:9" ht="15">
      <c r="B4" s="119" t="s">
        <v>146</v>
      </c>
      <c r="C4" s="118" t="s">
        <v>59</v>
      </c>
      <c r="D4" s="87">
        <v>2018</v>
      </c>
      <c r="E4" s="87">
        <v>2019</v>
      </c>
      <c r="F4" s="87">
        <v>2020</v>
      </c>
      <c r="G4" s="87">
        <v>2021</v>
      </c>
      <c r="H4" s="162">
        <v>2022</v>
      </c>
      <c r="I4" s="168"/>
    </row>
    <row r="5" spans="2:9" ht="15">
      <c r="B5" s="115" t="s">
        <v>63</v>
      </c>
      <c r="C5" s="114" t="s">
        <v>60</v>
      </c>
      <c r="D5" s="105" t="s">
        <v>61</v>
      </c>
      <c r="E5" s="105" t="s">
        <v>61</v>
      </c>
      <c r="F5" s="121"/>
      <c r="G5" s="105" t="s">
        <v>61</v>
      </c>
      <c r="H5" s="163" t="s">
        <v>61</v>
      </c>
      <c r="I5" s="169"/>
    </row>
    <row r="6" spans="2:9" ht="15">
      <c r="B6" s="115" t="s">
        <v>64</v>
      </c>
      <c r="C6" s="114" t="s">
        <v>65</v>
      </c>
      <c r="D6" s="106" t="s">
        <v>61</v>
      </c>
      <c r="E6" s="121"/>
      <c r="F6" s="105" t="s">
        <v>61</v>
      </c>
      <c r="G6" s="121"/>
      <c r="H6" s="263" t="s">
        <v>61</v>
      </c>
      <c r="I6" s="170"/>
    </row>
    <row r="7" spans="2:9" ht="15">
      <c r="B7" s="115" t="s">
        <v>66</v>
      </c>
      <c r="C7" s="114" t="s">
        <v>60</v>
      </c>
      <c r="D7" s="105" t="s">
        <v>61</v>
      </c>
      <c r="E7" s="105" t="s">
        <v>61</v>
      </c>
      <c r="F7" s="121"/>
      <c r="G7" s="105" t="s">
        <v>61</v>
      </c>
      <c r="H7" s="163" t="s">
        <v>61</v>
      </c>
      <c r="I7" s="170"/>
    </row>
    <row r="8" spans="2:9" ht="15">
      <c r="B8" s="115" t="s">
        <v>83</v>
      </c>
      <c r="C8" s="114" t="s">
        <v>60</v>
      </c>
      <c r="D8" s="105" t="s">
        <v>61</v>
      </c>
      <c r="E8" s="105" t="s">
        <v>61</v>
      </c>
      <c r="F8" s="105" t="s">
        <v>61</v>
      </c>
      <c r="G8" s="105" t="s">
        <v>61</v>
      </c>
      <c r="H8" s="256"/>
      <c r="I8" s="170"/>
    </row>
    <row r="9" spans="2:9" ht="15">
      <c r="B9" s="115" t="s">
        <v>67</v>
      </c>
      <c r="C9" s="114" t="s">
        <v>60</v>
      </c>
      <c r="D9" s="121"/>
      <c r="E9" s="105" t="s">
        <v>61</v>
      </c>
      <c r="F9" s="105" t="s">
        <v>61</v>
      </c>
      <c r="G9" s="105" t="s">
        <v>61</v>
      </c>
      <c r="H9" s="163" t="s">
        <v>61</v>
      </c>
      <c r="I9" s="170"/>
    </row>
    <row r="10" spans="2:9" ht="15">
      <c r="B10" s="115" t="s">
        <v>84</v>
      </c>
      <c r="C10" s="114" t="s">
        <v>60</v>
      </c>
      <c r="D10" s="105" t="s">
        <v>61</v>
      </c>
      <c r="E10" s="105" t="s">
        <v>61</v>
      </c>
      <c r="F10" s="121"/>
      <c r="G10" s="105" t="s">
        <v>61</v>
      </c>
      <c r="H10" s="163" t="s">
        <v>61</v>
      </c>
      <c r="I10" s="170"/>
    </row>
    <row r="11" spans="2:9" ht="15.75" thickBot="1">
      <c r="B11" s="113" t="s">
        <v>62</v>
      </c>
      <c r="C11" s="112" t="s">
        <v>60</v>
      </c>
      <c r="D11" s="117" t="s">
        <v>61</v>
      </c>
      <c r="E11" s="117" t="s">
        <v>61</v>
      </c>
      <c r="F11" s="257"/>
      <c r="G11" s="117" t="s">
        <v>61</v>
      </c>
      <c r="H11" s="164" t="s">
        <v>61</v>
      </c>
      <c r="I11" s="170"/>
    </row>
    <row r="12" spans="2:9" ht="9.75" customHeight="1" thickBot="1">
      <c r="B12" s="245"/>
      <c r="C12" s="246"/>
      <c r="D12" s="246"/>
      <c r="E12" s="246"/>
      <c r="F12" s="246"/>
      <c r="G12" s="246"/>
      <c r="H12" s="246"/>
      <c r="I12" s="170"/>
    </row>
    <row r="13" spans="2:9" ht="15">
      <c r="B13" s="116" t="s">
        <v>147</v>
      </c>
      <c r="C13" s="114" t="s">
        <v>69</v>
      </c>
      <c r="D13" s="258"/>
      <c r="E13" s="259"/>
      <c r="F13" s="259"/>
      <c r="G13" s="259"/>
      <c r="H13" s="259"/>
      <c r="I13" s="170"/>
    </row>
    <row r="14" spans="2:9" ht="15">
      <c r="B14" s="115" t="s">
        <v>157</v>
      </c>
      <c r="C14" s="114">
        <v>200</v>
      </c>
      <c r="D14" s="107"/>
      <c r="E14" s="107">
        <f>+C14*D13</f>
        <v>0</v>
      </c>
      <c r="F14" s="107"/>
      <c r="G14" s="107">
        <f>+C14*D13</f>
        <v>0</v>
      </c>
      <c r="H14" s="165"/>
      <c r="I14" s="170"/>
    </row>
    <row r="15" spans="2:9" ht="15.75" thickBot="1">
      <c r="B15" s="113" t="s">
        <v>158</v>
      </c>
      <c r="C15" s="112">
        <v>50</v>
      </c>
      <c r="D15" s="111">
        <f>C15*D13</f>
        <v>0</v>
      </c>
      <c r="E15" s="111">
        <f>C15*D13</f>
        <v>0</v>
      </c>
      <c r="F15" s="111">
        <f>C15*D13</f>
        <v>0</v>
      </c>
      <c r="G15" s="111">
        <f>C15*D13</f>
        <v>0</v>
      </c>
      <c r="H15" s="166">
        <f>C15*D13</f>
        <v>0</v>
      </c>
      <c r="I15" s="170"/>
    </row>
    <row r="16" spans="2:9" ht="15.75" thickBot="1">
      <c r="B16" s="161" t="s">
        <v>154</v>
      </c>
      <c r="C16" s="221"/>
      <c r="D16" s="260">
        <f>SUM(D5:D11)+SUM(D14:D15)</f>
        <v>0</v>
      </c>
      <c r="E16" s="260">
        <f>SUM(E5:E11)+SUM(E14:E15)</f>
        <v>0</v>
      </c>
      <c r="F16" s="260">
        <f>SUM(F5:F11)+SUM(F14:F15)</f>
        <v>0</v>
      </c>
      <c r="G16" s="260">
        <f>SUM(G5:G11)+SUM(G14:G15)</f>
        <v>0</v>
      </c>
      <c r="H16" s="261">
        <f>SUM(H5:H11)+SUM(H14:H15)</f>
        <v>0</v>
      </c>
      <c r="I16" s="171"/>
    </row>
    <row r="17" spans="2:9" ht="19.5" thickBot="1">
      <c r="B17" s="113" t="s">
        <v>213</v>
      </c>
      <c r="C17" s="112"/>
      <c r="D17" s="160"/>
      <c r="E17" s="160"/>
      <c r="F17" s="160"/>
      <c r="G17" s="160"/>
      <c r="H17" s="167"/>
      <c r="I17" s="262">
        <f>SUM(D16:G16)</f>
        <v>0</v>
      </c>
    </row>
    <row r="18" ht="15">
      <c r="B18" s="55" t="s">
        <v>148</v>
      </c>
    </row>
    <row r="20" ht="15">
      <c r="B20" s="67" t="s">
        <v>82</v>
      </c>
    </row>
    <row r="21" ht="15">
      <c r="B21" s="67"/>
    </row>
  </sheetData>
  <sheetProtection password="CC06" sheet="1" objects="1" scenarios="1"/>
  <mergeCells count="4">
    <mergeCell ref="B3:G3"/>
    <mergeCell ref="D13:H13"/>
    <mergeCell ref="B2:G2"/>
    <mergeCell ref="B12:H12"/>
  </mergeCells>
  <printOptions/>
  <pageMargins left="0.7" right="0.7" top="0.787401575" bottom="0.787401575" header="0.3" footer="0.3"/>
  <pageSetup horizontalDpi="600" verticalDpi="6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zoomScale="90" zoomScaleNormal="90" zoomScaleSheetLayoutView="100" workbookViewId="0" topLeftCell="A1">
      <selection activeCell="E9" sqref="E9"/>
    </sheetView>
  </sheetViews>
  <sheetFormatPr defaultColWidth="9.140625" defaultRowHeight="15"/>
  <cols>
    <col min="1" max="1" width="5.421875" style="55" customWidth="1"/>
    <col min="2" max="2" width="94.140625" style="55" customWidth="1"/>
    <col min="3" max="3" width="11.28125" style="55" customWidth="1"/>
    <col min="4" max="4" width="17.8515625" style="55" customWidth="1"/>
    <col min="5" max="5" width="18.7109375" style="55" customWidth="1"/>
    <col min="6" max="6" width="14.7109375" style="55" customWidth="1"/>
    <col min="7" max="16384" width="9.140625" style="55" customWidth="1"/>
  </cols>
  <sheetData>
    <row r="1" spans="2:6" ht="15.75" thickBot="1">
      <c r="B1" s="55" t="s">
        <v>57</v>
      </c>
      <c r="C1" s="76"/>
      <c r="F1" s="108" t="s">
        <v>31</v>
      </c>
    </row>
    <row r="2" spans="2:6" ht="20.25">
      <c r="B2" s="243" t="s">
        <v>39</v>
      </c>
      <c r="C2" s="244"/>
      <c r="D2" s="244"/>
      <c r="E2" s="244"/>
      <c r="F2" s="247"/>
    </row>
    <row r="3" spans="2:6" ht="21" thickBot="1">
      <c r="B3" s="241" t="s">
        <v>2</v>
      </c>
      <c r="C3" s="242"/>
      <c r="D3" s="242"/>
      <c r="E3" s="242"/>
      <c r="F3" s="248"/>
    </row>
    <row r="4" spans="2:6" ht="86.25" thickBot="1">
      <c r="B4" s="77" t="s">
        <v>3</v>
      </c>
      <c r="C4" s="78" t="s">
        <v>4</v>
      </c>
      <c r="D4" s="78" t="s">
        <v>149</v>
      </c>
      <c r="E4" s="78" t="s">
        <v>5</v>
      </c>
      <c r="F4" s="79" t="s">
        <v>150</v>
      </c>
    </row>
    <row r="5" spans="2:6" ht="18.75">
      <c r="B5" s="80" t="s">
        <v>6</v>
      </c>
      <c r="C5" s="81"/>
      <c r="D5" s="176"/>
      <c r="E5" s="176"/>
      <c r="F5" s="82"/>
    </row>
    <row r="6" spans="2:6" ht="19.5" customHeight="1">
      <c r="B6" s="88" t="s">
        <v>95</v>
      </c>
      <c r="C6" s="83" t="s">
        <v>8</v>
      </c>
      <c r="D6" s="84">
        <v>10</v>
      </c>
      <c r="E6" s="177"/>
      <c r="F6" s="178">
        <f>D6*E6*4</f>
        <v>0</v>
      </c>
    </row>
    <row r="7" spans="2:6" ht="15.75" thickBot="1">
      <c r="B7" s="179" t="s">
        <v>151</v>
      </c>
      <c r="C7" s="180"/>
      <c r="D7" s="181"/>
      <c r="E7" s="182"/>
      <c r="F7" s="183">
        <f>SUM(F6:F6)</f>
        <v>0</v>
      </c>
    </row>
    <row r="8" spans="2:6" ht="18.75">
      <c r="B8" s="60" t="s">
        <v>11</v>
      </c>
      <c r="C8" s="89"/>
      <c r="D8" s="184"/>
      <c r="E8" s="185"/>
      <c r="F8" s="186"/>
    </row>
    <row r="9" spans="2:6" ht="15">
      <c r="B9" s="65" t="s">
        <v>110</v>
      </c>
      <c r="C9" s="83" t="s">
        <v>9</v>
      </c>
      <c r="D9" s="84">
        <v>3</v>
      </c>
      <c r="E9" s="177"/>
      <c r="F9" s="178">
        <f>D9*E9*4</f>
        <v>0</v>
      </c>
    </row>
    <row r="10" spans="2:6" ht="15.75" thickBot="1">
      <c r="B10" s="187" t="s">
        <v>152</v>
      </c>
      <c r="C10" s="188"/>
      <c r="D10" s="181"/>
      <c r="E10" s="189"/>
      <c r="F10" s="183">
        <f>SUM(F9:F9)</f>
        <v>0</v>
      </c>
    </row>
    <row r="11" spans="2:6" ht="19.5" thickBot="1">
      <c r="B11" s="249" t="s">
        <v>153</v>
      </c>
      <c r="C11" s="250"/>
      <c r="D11" s="250"/>
      <c r="E11" s="251"/>
      <c r="F11" s="190">
        <f>SUM(F7+F10)</f>
        <v>0</v>
      </c>
    </row>
  </sheetData>
  <sheetProtection password="CC06" sheet="1" objects="1" scenarios="1"/>
  <mergeCells count="3">
    <mergeCell ref="B2:F2"/>
    <mergeCell ref="B3:F3"/>
    <mergeCell ref="B11:E11"/>
  </mergeCells>
  <printOptions/>
  <pageMargins left="0.7" right="0.7" top="0.787401575" bottom="0.787401575" header="0.3" footer="0.3"/>
  <pageSetup horizontalDpi="600" verticalDpi="600" orientation="landscape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8"/>
  <sheetViews>
    <sheetView zoomScale="90" zoomScaleNormal="90" zoomScaleSheetLayoutView="100" workbookViewId="0" topLeftCell="A1">
      <selection activeCell="E23" sqref="E23"/>
    </sheetView>
  </sheetViews>
  <sheetFormatPr defaultColWidth="9.140625" defaultRowHeight="15"/>
  <cols>
    <col min="1" max="1" width="5.8515625" style="55" customWidth="1"/>
    <col min="2" max="2" width="53.57421875" style="55" customWidth="1"/>
    <col min="3" max="3" width="10.140625" style="55" customWidth="1"/>
    <col min="4" max="4" width="15.8515625" style="55" customWidth="1"/>
    <col min="5" max="5" width="22.140625" style="55" customWidth="1"/>
    <col min="6" max="6" width="16.421875" style="55" customWidth="1"/>
    <col min="7" max="16384" width="9.140625" style="55" customWidth="1"/>
  </cols>
  <sheetData>
    <row r="1" spans="2:6" ht="15.75" thickBot="1">
      <c r="B1" s="55" t="s">
        <v>57</v>
      </c>
      <c r="C1" s="76"/>
      <c r="F1" s="108" t="s">
        <v>30</v>
      </c>
    </row>
    <row r="2" spans="2:6" ht="20.25">
      <c r="B2" s="243" t="s">
        <v>41</v>
      </c>
      <c r="C2" s="244"/>
      <c r="D2" s="244"/>
      <c r="E2" s="244"/>
      <c r="F2" s="247"/>
    </row>
    <row r="3" spans="2:6" ht="21" thickBot="1">
      <c r="B3" s="241" t="s">
        <v>2</v>
      </c>
      <c r="C3" s="242"/>
      <c r="D3" s="242"/>
      <c r="E3" s="242"/>
      <c r="F3" s="248"/>
    </row>
    <row r="4" spans="2:6" ht="72" thickBot="1">
      <c r="B4" s="77" t="s">
        <v>3</v>
      </c>
      <c r="C4" s="78" t="s">
        <v>4</v>
      </c>
      <c r="D4" s="78" t="s">
        <v>149</v>
      </c>
      <c r="E4" s="78" t="s">
        <v>5</v>
      </c>
      <c r="F4" s="79" t="s">
        <v>150</v>
      </c>
    </row>
    <row r="5" spans="2:6" ht="18.75">
      <c r="B5" s="80" t="s">
        <v>6</v>
      </c>
      <c r="C5" s="89"/>
      <c r="D5" s="184"/>
      <c r="E5" s="185"/>
      <c r="F5" s="186"/>
    </row>
    <row r="6" spans="2:6" ht="18">
      <c r="B6" s="65" t="s">
        <v>42</v>
      </c>
      <c r="C6" s="83" t="s">
        <v>113</v>
      </c>
      <c r="D6" s="84">
        <v>1000</v>
      </c>
      <c r="E6" s="191"/>
      <c r="F6" s="178">
        <f aca="true" t="shared" si="0" ref="F6:F20">D6*E6*4</f>
        <v>0</v>
      </c>
    </row>
    <row r="7" spans="2:6" ht="18">
      <c r="B7" s="65" t="s">
        <v>96</v>
      </c>
      <c r="C7" s="75" t="s">
        <v>113</v>
      </c>
      <c r="D7" s="84">
        <v>10</v>
      </c>
      <c r="E7" s="191"/>
      <c r="F7" s="178">
        <f t="shared" si="0"/>
        <v>0</v>
      </c>
    </row>
    <row r="8" spans="2:6" ht="18">
      <c r="B8" s="65" t="s">
        <v>97</v>
      </c>
      <c r="C8" s="90" t="s">
        <v>113</v>
      </c>
      <c r="D8" s="84">
        <v>10</v>
      </c>
      <c r="E8" s="191"/>
      <c r="F8" s="178">
        <f t="shared" si="0"/>
        <v>0</v>
      </c>
    </row>
    <row r="9" spans="2:6" ht="15">
      <c r="B9" s="65" t="s">
        <v>98</v>
      </c>
      <c r="C9" s="75" t="s">
        <v>43</v>
      </c>
      <c r="D9" s="84">
        <v>20</v>
      </c>
      <c r="E9" s="191"/>
      <c r="F9" s="178">
        <f t="shared" si="0"/>
        <v>0</v>
      </c>
    </row>
    <row r="10" spans="2:6" ht="18">
      <c r="B10" s="65" t="s">
        <v>99</v>
      </c>
      <c r="C10" s="75" t="s">
        <v>113</v>
      </c>
      <c r="D10" s="84">
        <v>5</v>
      </c>
      <c r="E10" s="191"/>
      <c r="F10" s="178">
        <f t="shared" si="0"/>
        <v>0</v>
      </c>
    </row>
    <row r="11" spans="2:6" ht="15">
      <c r="B11" s="65" t="s">
        <v>100</v>
      </c>
      <c r="C11" s="75" t="s">
        <v>43</v>
      </c>
      <c r="D11" s="84">
        <v>5</v>
      </c>
      <c r="E11" s="191"/>
      <c r="F11" s="178">
        <f t="shared" si="0"/>
        <v>0</v>
      </c>
    </row>
    <row r="12" spans="2:6" ht="18">
      <c r="B12" s="65" t="s">
        <v>101</v>
      </c>
      <c r="C12" s="75" t="s">
        <v>113</v>
      </c>
      <c r="D12" s="84">
        <v>15</v>
      </c>
      <c r="E12" s="191"/>
      <c r="F12" s="178">
        <f t="shared" si="0"/>
        <v>0</v>
      </c>
    </row>
    <row r="13" spans="2:6" ht="18">
      <c r="B13" s="65" t="s">
        <v>102</v>
      </c>
      <c r="C13" s="75" t="s">
        <v>113</v>
      </c>
      <c r="D13" s="84">
        <v>5</v>
      </c>
      <c r="E13" s="191"/>
      <c r="F13" s="178">
        <f t="shared" si="0"/>
        <v>0</v>
      </c>
    </row>
    <row r="14" spans="2:6" ht="18">
      <c r="B14" s="65" t="s">
        <v>103</v>
      </c>
      <c r="C14" s="83" t="s">
        <v>113</v>
      </c>
      <c r="D14" s="84">
        <v>50</v>
      </c>
      <c r="E14" s="191"/>
      <c r="F14" s="178">
        <f t="shared" si="0"/>
        <v>0</v>
      </c>
    </row>
    <row r="15" spans="2:6" ht="18">
      <c r="B15" s="65" t="s">
        <v>104</v>
      </c>
      <c r="C15" s="75" t="s">
        <v>113</v>
      </c>
      <c r="D15" s="84">
        <v>10</v>
      </c>
      <c r="E15" s="191"/>
      <c r="F15" s="178">
        <f t="shared" si="0"/>
        <v>0</v>
      </c>
    </row>
    <row r="16" spans="2:6" ht="18">
      <c r="B16" s="65" t="s">
        <v>105</v>
      </c>
      <c r="C16" s="75" t="s">
        <v>113</v>
      </c>
      <c r="D16" s="84">
        <v>50</v>
      </c>
      <c r="E16" s="191"/>
      <c r="F16" s="178">
        <f t="shared" si="0"/>
        <v>0</v>
      </c>
    </row>
    <row r="17" spans="2:6" ht="18">
      <c r="B17" s="65" t="s">
        <v>106</v>
      </c>
      <c r="C17" s="75" t="s">
        <v>113</v>
      </c>
      <c r="D17" s="84">
        <v>10</v>
      </c>
      <c r="E17" s="191"/>
      <c r="F17" s="178">
        <f t="shared" si="0"/>
        <v>0</v>
      </c>
    </row>
    <row r="18" spans="2:6" ht="18">
      <c r="B18" s="65" t="s">
        <v>107</v>
      </c>
      <c r="C18" s="75" t="s">
        <v>113</v>
      </c>
      <c r="D18" s="84">
        <v>10</v>
      </c>
      <c r="E18" s="191"/>
      <c r="F18" s="178">
        <f t="shared" si="0"/>
        <v>0</v>
      </c>
    </row>
    <row r="19" spans="2:6" ht="18">
      <c r="B19" s="65" t="s">
        <v>108</v>
      </c>
      <c r="C19" s="75" t="s">
        <v>113</v>
      </c>
      <c r="D19" s="84">
        <v>250</v>
      </c>
      <c r="E19" s="191"/>
      <c r="F19" s="178">
        <f t="shared" si="0"/>
        <v>0</v>
      </c>
    </row>
    <row r="20" spans="2:6" ht="15">
      <c r="B20" s="65" t="s">
        <v>109</v>
      </c>
      <c r="C20" s="75" t="s">
        <v>44</v>
      </c>
      <c r="D20" s="84">
        <v>10</v>
      </c>
      <c r="E20" s="191"/>
      <c r="F20" s="178">
        <f t="shared" si="0"/>
        <v>0</v>
      </c>
    </row>
    <row r="21" spans="2:6" ht="15.75" thickBot="1">
      <c r="B21" s="179" t="s">
        <v>151</v>
      </c>
      <c r="C21" s="192"/>
      <c r="D21" s="193"/>
      <c r="E21" s="194"/>
      <c r="F21" s="195">
        <f>SUM(F6:F20)</f>
        <v>0</v>
      </c>
    </row>
    <row r="22" spans="2:6" ht="18.75">
      <c r="B22" s="60" t="s">
        <v>11</v>
      </c>
      <c r="C22" s="89"/>
      <c r="D22" s="184"/>
      <c r="E22" s="185"/>
      <c r="F22" s="186"/>
    </row>
    <row r="23" spans="2:6" ht="15">
      <c r="B23" s="65" t="s">
        <v>142</v>
      </c>
      <c r="C23" s="83" t="s">
        <v>9</v>
      </c>
      <c r="D23" s="84">
        <v>10</v>
      </c>
      <c r="E23" s="177"/>
      <c r="F23" s="178">
        <f>D23*E23*4</f>
        <v>0</v>
      </c>
    </row>
    <row r="24" spans="2:6" ht="15.75" thickBot="1">
      <c r="B24" s="187" t="s">
        <v>152</v>
      </c>
      <c r="C24" s="188"/>
      <c r="D24" s="181"/>
      <c r="E24" s="189"/>
      <c r="F24" s="183">
        <f>F23</f>
        <v>0</v>
      </c>
    </row>
    <row r="25" spans="2:6" ht="19.5" thickBot="1">
      <c r="B25" s="249" t="s">
        <v>153</v>
      </c>
      <c r="C25" s="250"/>
      <c r="D25" s="250"/>
      <c r="E25" s="251"/>
      <c r="F25" s="190">
        <f>F21+F24</f>
        <v>0</v>
      </c>
    </row>
    <row r="27" ht="15">
      <c r="B27" s="91" t="s">
        <v>45</v>
      </c>
    </row>
    <row r="28" ht="15">
      <c r="B28" s="91" t="s">
        <v>46</v>
      </c>
    </row>
  </sheetData>
  <sheetProtection password="CC06" sheet="1" objects="1" scenarios="1"/>
  <mergeCells count="3">
    <mergeCell ref="B2:F2"/>
    <mergeCell ref="B3:F3"/>
    <mergeCell ref="B25:E25"/>
  </mergeCells>
  <printOptions/>
  <pageMargins left="0.7" right="0.7" top="0.787401575" bottom="0.787401575" header="0.3" footer="0.3"/>
  <pageSetup horizontalDpi="600" verticalDpi="600" orientation="landscape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zoomScale="90" zoomScaleNormal="90" zoomScaleSheetLayoutView="100" workbookViewId="0" topLeftCell="A1">
      <selection activeCell="E30" sqref="E30"/>
    </sheetView>
  </sheetViews>
  <sheetFormatPr defaultColWidth="9.140625" defaultRowHeight="15"/>
  <cols>
    <col min="1" max="1" width="6.8515625" style="55" customWidth="1"/>
    <col min="2" max="2" width="47.7109375" style="55" customWidth="1"/>
    <col min="3" max="3" width="12.00390625" style="55" customWidth="1"/>
    <col min="4" max="4" width="17.28125" style="55" customWidth="1"/>
    <col min="5" max="5" width="15.28125" style="55" customWidth="1"/>
    <col min="6" max="6" width="21.8515625" style="55" customWidth="1"/>
    <col min="7" max="16384" width="9.140625" style="55" customWidth="1"/>
  </cols>
  <sheetData>
    <row r="1" spans="2:6" ht="15.75" thickBot="1">
      <c r="B1" s="55" t="s">
        <v>57</v>
      </c>
      <c r="C1" s="92"/>
      <c r="F1" s="199" t="s">
        <v>29</v>
      </c>
    </row>
    <row r="2" spans="2:6" ht="20.25">
      <c r="B2" s="243" t="s">
        <v>48</v>
      </c>
      <c r="C2" s="244"/>
      <c r="D2" s="244"/>
      <c r="E2" s="244"/>
      <c r="F2" s="247"/>
    </row>
    <row r="3" spans="2:6" ht="21" thickBot="1">
      <c r="B3" s="241" t="s">
        <v>2</v>
      </c>
      <c r="C3" s="242"/>
      <c r="D3" s="242"/>
      <c r="E3" s="242"/>
      <c r="F3" s="248"/>
    </row>
    <row r="4" spans="2:6" ht="61.5" customHeight="1" thickBot="1">
      <c r="B4" s="77" t="s">
        <v>3</v>
      </c>
      <c r="C4" s="78" t="s">
        <v>4</v>
      </c>
      <c r="D4" s="78" t="s">
        <v>149</v>
      </c>
      <c r="E4" s="78" t="s">
        <v>5</v>
      </c>
      <c r="F4" s="79" t="s">
        <v>150</v>
      </c>
    </row>
    <row r="5" spans="2:6" ht="18.75">
      <c r="B5" s="80" t="s">
        <v>49</v>
      </c>
      <c r="C5" s="81"/>
      <c r="D5" s="176"/>
      <c r="E5" s="176"/>
      <c r="F5" s="82"/>
    </row>
    <row r="6" spans="2:6" ht="15">
      <c r="B6" s="93" t="s">
        <v>120</v>
      </c>
      <c r="C6" s="94" t="s">
        <v>8</v>
      </c>
      <c r="D6" s="94">
        <v>20</v>
      </c>
      <c r="E6" s="196"/>
      <c r="F6" s="178">
        <f aca="true" t="shared" si="0" ref="F6:F27">D6*E6*4</f>
        <v>0</v>
      </c>
    </row>
    <row r="7" spans="2:6" ht="15">
      <c r="B7" s="93" t="s">
        <v>121</v>
      </c>
      <c r="C7" s="94" t="s">
        <v>8</v>
      </c>
      <c r="D7" s="94">
        <v>10</v>
      </c>
      <c r="E7" s="196"/>
      <c r="F7" s="178">
        <f t="shared" si="0"/>
        <v>0</v>
      </c>
    </row>
    <row r="8" spans="2:6" ht="15">
      <c r="B8" s="93" t="s">
        <v>122</v>
      </c>
      <c r="C8" s="94" t="s">
        <v>8</v>
      </c>
      <c r="D8" s="94">
        <v>10</v>
      </c>
      <c r="E8" s="196"/>
      <c r="F8" s="178">
        <f t="shared" si="0"/>
        <v>0</v>
      </c>
    </row>
    <row r="9" spans="2:6" ht="15">
      <c r="B9" s="93" t="s">
        <v>123</v>
      </c>
      <c r="C9" s="94" t="s">
        <v>8</v>
      </c>
      <c r="D9" s="94">
        <v>10</v>
      </c>
      <c r="E9" s="196"/>
      <c r="F9" s="178">
        <f t="shared" si="0"/>
        <v>0</v>
      </c>
    </row>
    <row r="10" spans="2:6" ht="15">
      <c r="B10" s="93" t="s">
        <v>124</v>
      </c>
      <c r="C10" s="94" t="s">
        <v>8</v>
      </c>
      <c r="D10" s="94">
        <v>20</v>
      </c>
      <c r="E10" s="196"/>
      <c r="F10" s="178">
        <f t="shared" si="0"/>
        <v>0</v>
      </c>
    </row>
    <row r="11" spans="2:6" ht="15">
      <c r="B11" s="93" t="s">
        <v>125</v>
      </c>
      <c r="C11" s="94" t="s">
        <v>8</v>
      </c>
      <c r="D11" s="94">
        <v>20</v>
      </c>
      <c r="E11" s="196"/>
      <c r="F11" s="178">
        <f t="shared" si="0"/>
        <v>0</v>
      </c>
    </row>
    <row r="12" spans="2:6" ht="15">
      <c r="B12" s="93" t="s">
        <v>126</v>
      </c>
      <c r="C12" s="94" t="s">
        <v>8</v>
      </c>
      <c r="D12" s="94">
        <v>10</v>
      </c>
      <c r="E12" s="196"/>
      <c r="F12" s="178">
        <f t="shared" si="0"/>
        <v>0</v>
      </c>
    </row>
    <row r="13" spans="2:6" ht="15">
      <c r="B13" s="93" t="s">
        <v>127</v>
      </c>
      <c r="C13" s="94" t="s">
        <v>8</v>
      </c>
      <c r="D13" s="94">
        <v>10</v>
      </c>
      <c r="E13" s="196"/>
      <c r="F13" s="178">
        <f t="shared" si="0"/>
        <v>0</v>
      </c>
    </row>
    <row r="14" spans="2:6" ht="15">
      <c r="B14" s="93" t="s">
        <v>128</v>
      </c>
      <c r="C14" s="94" t="s">
        <v>8</v>
      </c>
      <c r="D14" s="94">
        <v>20</v>
      </c>
      <c r="E14" s="196"/>
      <c r="F14" s="178">
        <f t="shared" si="0"/>
        <v>0</v>
      </c>
    </row>
    <row r="15" spans="2:6" ht="15">
      <c r="B15" s="93" t="s">
        <v>129</v>
      </c>
      <c r="C15" s="94" t="s">
        <v>8</v>
      </c>
      <c r="D15" s="94">
        <v>10</v>
      </c>
      <c r="E15" s="196"/>
      <c r="F15" s="178">
        <f t="shared" si="0"/>
        <v>0</v>
      </c>
    </row>
    <row r="16" spans="2:6" ht="15">
      <c r="B16" s="93" t="s">
        <v>130</v>
      </c>
      <c r="C16" s="94" t="s">
        <v>8</v>
      </c>
      <c r="D16" s="94">
        <v>10</v>
      </c>
      <c r="E16" s="196"/>
      <c r="F16" s="178">
        <f t="shared" si="0"/>
        <v>0</v>
      </c>
    </row>
    <row r="17" spans="2:6" ht="15">
      <c r="B17" s="93" t="s">
        <v>131</v>
      </c>
      <c r="C17" s="94" t="s">
        <v>8</v>
      </c>
      <c r="D17" s="94">
        <v>10</v>
      </c>
      <c r="E17" s="196"/>
      <c r="F17" s="178">
        <f t="shared" si="0"/>
        <v>0</v>
      </c>
    </row>
    <row r="18" spans="2:6" ht="15">
      <c r="B18" s="93" t="s">
        <v>132</v>
      </c>
      <c r="C18" s="94" t="s">
        <v>8</v>
      </c>
      <c r="D18" s="94">
        <v>10</v>
      </c>
      <c r="E18" s="196"/>
      <c r="F18" s="178">
        <f t="shared" si="0"/>
        <v>0</v>
      </c>
    </row>
    <row r="19" spans="2:6" ht="15">
      <c r="B19" s="93" t="s">
        <v>133</v>
      </c>
      <c r="C19" s="94" t="s">
        <v>8</v>
      </c>
      <c r="D19" s="94">
        <v>10</v>
      </c>
      <c r="E19" s="196"/>
      <c r="F19" s="178">
        <f t="shared" si="0"/>
        <v>0</v>
      </c>
    </row>
    <row r="20" spans="2:6" ht="15">
      <c r="B20" s="93" t="s">
        <v>134</v>
      </c>
      <c r="C20" s="94" t="s">
        <v>8</v>
      </c>
      <c r="D20" s="94">
        <v>10</v>
      </c>
      <c r="E20" s="196"/>
      <c r="F20" s="178">
        <f t="shared" si="0"/>
        <v>0</v>
      </c>
    </row>
    <row r="21" spans="2:6" ht="15">
      <c r="B21" s="93" t="s">
        <v>135</v>
      </c>
      <c r="C21" s="94" t="s">
        <v>8</v>
      </c>
      <c r="D21" s="94">
        <v>20</v>
      </c>
      <c r="E21" s="196"/>
      <c r="F21" s="178">
        <f t="shared" si="0"/>
        <v>0</v>
      </c>
    </row>
    <row r="22" spans="2:6" ht="15">
      <c r="B22" s="93" t="s">
        <v>136</v>
      </c>
      <c r="C22" s="94" t="s">
        <v>8</v>
      </c>
      <c r="D22" s="94">
        <v>20</v>
      </c>
      <c r="E22" s="196"/>
      <c r="F22" s="178">
        <f t="shared" si="0"/>
        <v>0</v>
      </c>
    </row>
    <row r="23" spans="2:6" ht="15">
      <c r="B23" s="93" t="s">
        <v>137</v>
      </c>
      <c r="C23" s="94" t="s">
        <v>8</v>
      </c>
      <c r="D23" s="94">
        <v>20</v>
      </c>
      <c r="E23" s="196"/>
      <c r="F23" s="178">
        <f t="shared" si="0"/>
        <v>0</v>
      </c>
    </row>
    <row r="24" spans="2:6" ht="15">
      <c r="B24" s="93" t="s">
        <v>138</v>
      </c>
      <c r="C24" s="94" t="s">
        <v>8</v>
      </c>
      <c r="D24" s="94">
        <v>10</v>
      </c>
      <c r="E24" s="196"/>
      <c r="F24" s="178">
        <f t="shared" si="0"/>
        <v>0</v>
      </c>
    </row>
    <row r="25" spans="2:6" ht="15">
      <c r="B25" s="95" t="s">
        <v>143</v>
      </c>
      <c r="C25" s="96" t="s">
        <v>35</v>
      </c>
      <c r="D25" s="197">
        <v>30</v>
      </c>
      <c r="E25" s="196"/>
      <c r="F25" s="178">
        <f t="shared" si="0"/>
        <v>0</v>
      </c>
    </row>
    <row r="26" spans="2:6" ht="15">
      <c r="B26" s="95" t="s">
        <v>90</v>
      </c>
      <c r="C26" s="96" t="s">
        <v>35</v>
      </c>
      <c r="D26" s="197">
        <v>12</v>
      </c>
      <c r="E26" s="196"/>
      <c r="F26" s="178">
        <f t="shared" si="0"/>
        <v>0</v>
      </c>
    </row>
    <row r="27" spans="2:6" ht="15">
      <c r="B27" s="95" t="s">
        <v>91</v>
      </c>
      <c r="C27" s="96" t="s">
        <v>35</v>
      </c>
      <c r="D27" s="198">
        <v>2</v>
      </c>
      <c r="E27" s="196"/>
      <c r="F27" s="178">
        <f t="shared" si="0"/>
        <v>0</v>
      </c>
    </row>
    <row r="28" spans="2:6" ht="29.25" thickBot="1">
      <c r="B28" s="179" t="s">
        <v>151</v>
      </c>
      <c r="C28" s="180"/>
      <c r="D28" s="181"/>
      <c r="E28" s="182"/>
      <c r="F28" s="183">
        <f>SUM(F6:F27)</f>
        <v>0</v>
      </c>
    </row>
    <row r="29" spans="2:6" ht="18.75">
      <c r="B29" s="97" t="s">
        <v>11</v>
      </c>
      <c r="C29" s="89"/>
      <c r="D29" s="184"/>
      <c r="E29" s="185"/>
      <c r="F29" s="186"/>
    </row>
    <row r="30" spans="2:6" ht="15">
      <c r="B30" s="65" t="s">
        <v>142</v>
      </c>
      <c r="C30" s="83" t="s">
        <v>9</v>
      </c>
      <c r="D30" s="84">
        <v>30</v>
      </c>
      <c r="E30" s="196"/>
      <c r="F30" s="178">
        <f>D30*E30*4</f>
        <v>0</v>
      </c>
    </row>
    <row r="31" spans="2:6" ht="15.75" thickBot="1">
      <c r="B31" s="179" t="s">
        <v>152</v>
      </c>
      <c r="C31" s="188"/>
      <c r="D31" s="181"/>
      <c r="E31" s="189"/>
      <c r="F31" s="183">
        <f>F30</f>
        <v>0</v>
      </c>
    </row>
    <row r="32" spans="2:6" ht="19.5" thickBot="1">
      <c r="B32" s="249" t="s">
        <v>153</v>
      </c>
      <c r="C32" s="250"/>
      <c r="D32" s="250"/>
      <c r="E32" s="251"/>
      <c r="F32" s="190">
        <f>F28+F31</f>
        <v>0</v>
      </c>
    </row>
    <row r="34" ht="15">
      <c r="B34" s="67" t="s">
        <v>74</v>
      </c>
    </row>
  </sheetData>
  <sheetProtection password="CC06" sheet="1" objects="1" scenarios="1"/>
  <mergeCells count="3">
    <mergeCell ref="B2:F2"/>
    <mergeCell ref="B3:F3"/>
    <mergeCell ref="B32:E32"/>
  </mergeCells>
  <printOptions/>
  <pageMargins left="0.7" right="0.7" top="0.787401575" bottom="0.787401575" header="0.3" footer="0.3"/>
  <pageSetup horizontalDpi="600" verticalDpi="600" orientation="landscape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zoomScale="90" zoomScaleNormal="90" zoomScaleSheetLayoutView="100" workbookViewId="0" topLeftCell="A1">
      <selection activeCell="E10" sqref="E10"/>
    </sheetView>
  </sheetViews>
  <sheetFormatPr defaultColWidth="9.140625" defaultRowHeight="15"/>
  <cols>
    <col min="1" max="1" width="6.421875" style="55" customWidth="1"/>
    <col min="2" max="2" width="50.57421875" style="55" customWidth="1"/>
    <col min="3" max="3" width="10.140625" style="55" customWidth="1"/>
    <col min="4" max="4" width="16.8515625" style="55" customWidth="1"/>
    <col min="5" max="5" width="17.57421875" style="55" customWidth="1"/>
    <col min="6" max="6" width="15.8515625" style="55" customWidth="1"/>
    <col min="7" max="16384" width="9.140625" style="55" customWidth="1"/>
  </cols>
  <sheetData>
    <row r="1" spans="2:6" ht="15.75" thickBot="1">
      <c r="B1" s="55" t="s">
        <v>57</v>
      </c>
      <c r="C1" s="76"/>
      <c r="F1" s="108" t="s">
        <v>186</v>
      </c>
    </row>
    <row r="2" spans="2:6" ht="20.25">
      <c r="B2" s="243" t="s">
        <v>50</v>
      </c>
      <c r="C2" s="244"/>
      <c r="D2" s="244"/>
      <c r="E2" s="244"/>
      <c r="F2" s="247"/>
    </row>
    <row r="3" spans="2:6" ht="21" thickBot="1">
      <c r="B3" s="241" t="s">
        <v>2</v>
      </c>
      <c r="C3" s="242"/>
      <c r="D3" s="242"/>
      <c r="E3" s="242"/>
      <c r="F3" s="248"/>
    </row>
    <row r="4" spans="2:6" ht="72" thickBot="1">
      <c r="B4" s="77" t="s">
        <v>3</v>
      </c>
      <c r="C4" s="78" t="s">
        <v>4</v>
      </c>
      <c r="D4" s="78" t="s">
        <v>149</v>
      </c>
      <c r="E4" s="78" t="s">
        <v>5</v>
      </c>
      <c r="F4" s="79" t="s">
        <v>150</v>
      </c>
    </row>
    <row r="5" spans="2:6" ht="15.75">
      <c r="B5" s="98" t="s">
        <v>6</v>
      </c>
      <c r="C5" s="81"/>
      <c r="D5" s="176"/>
      <c r="E5" s="176"/>
      <c r="F5" s="82"/>
    </row>
    <row r="6" spans="2:6" ht="15">
      <c r="B6" s="93" t="s">
        <v>50</v>
      </c>
      <c r="C6" s="83" t="s">
        <v>8</v>
      </c>
      <c r="D6" s="84">
        <v>10</v>
      </c>
      <c r="E6" s="177"/>
      <c r="F6" s="178">
        <f>D6*E6*4</f>
        <v>0</v>
      </c>
    </row>
    <row r="7" spans="2:6" ht="15">
      <c r="B7" s="93" t="s">
        <v>51</v>
      </c>
      <c r="C7" s="83" t="s">
        <v>8</v>
      </c>
      <c r="D7" s="84">
        <v>10</v>
      </c>
      <c r="E7" s="177"/>
      <c r="F7" s="178">
        <f>D7*E7*4</f>
        <v>0</v>
      </c>
    </row>
    <row r="8" spans="2:6" ht="29.25" thickBot="1">
      <c r="B8" s="179" t="s">
        <v>151</v>
      </c>
      <c r="C8" s="180"/>
      <c r="D8" s="181"/>
      <c r="E8" s="182"/>
      <c r="F8" s="183">
        <f>SUM(F6:F7)</f>
        <v>0</v>
      </c>
    </row>
    <row r="9" spans="2:6" ht="18.75">
      <c r="B9" s="97" t="s">
        <v>11</v>
      </c>
      <c r="C9" s="89"/>
      <c r="D9" s="184"/>
      <c r="E9" s="185"/>
      <c r="F9" s="186"/>
    </row>
    <row r="10" spans="2:6" ht="15">
      <c r="B10" s="93" t="s">
        <v>37</v>
      </c>
      <c r="C10" s="83" t="s">
        <v>9</v>
      </c>
      <c r="D10" s="84">
        <v>3</v>
      </c>
      <c r="E10" s="177"/>
      <c r="F10" s="178">
        <f>D10*E10*4</f>
        <v>0</v>
      </c>
    </row>
    <row r="11" spans="2:6" ht="15.75" thickBot="1">
      <c r="B11" s="179" t="s">
        <v>152</v>
      </c>
      <c r="C11" s="188"/>
      <c r="D11" s="181"/>
      <c r="E11" s="189"/>
      <c r="F11" s="183">
        <f>SUM(F10:F10)</f>
        <v>0</v>
      </c>
    </row>
    <row r="12" spans="2:6" ht="19.5" thickBot="1">
      <c r="B12" s="249" t="s">
        <v>153</v>
      </c>
      <c r="C12" s="250"/>
      <c r="D12" s="250"/>
      <c r="E12" s="251"/>
      <c r="F12" s="190">
        <f>SUM(F8+F11)</f>
        <v>0</v>
      </c>
    </row>
  </sheetData>
  <sheetProtection password="CC06" sheet="1" objects="1" scenarios="1"/>
  <mergeCells count="3">
    <mergeCell ref="B2:F2"/>
    <mergeCell ref="B3:F3"/>
    <mergeCell ref="B12:E12"/>
  </mergeCells>
  <printOptions/>
  <pageMargins left="0.7" right="0.7" top="0.787401575" bottom="0.787401575" header="0.3" footer="0.3"/>
  <pageSetup horizontalDpi="600" verticalDpi="600" orientation="landscape" paperSize="9" scale="91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zoomScale="90" zoomScaleNormal="90" zoomScaleSheetLayoutView="100" workbookViewId="0" topLeftCell="A1">
      <selection activeCell="E11" sqref="E11"/>
    </sheetView>
  </sheetViews>
  <sheetFormatPr defaultColWidth="9.140625" defaultRowHeight="15"/>
  <cols>
    <col min="1" max="1" width="7.421875" style="55" customWidth="1"/>
    <col min="2" max="2" width="48.140625" style="55" customWidth="1"/>
    <col min="3" max="3" width="10.7109375" style="55" customWidth="1"/>
    <col min="4" max="4" width="20.00390625" style="55" customWidth="1"/>
    <col min="5" max="5" width="18.7109375" style="55" customWidth="1"/>
    <col min="6" max="6" width="18.140625" style="55" customWidth="1"/>
    <col min="7" max="16384" width="9.140625" style="55" customWidth="1"/>
  </cols>
  <sheetData>
    <row r="1" spans="2:6" ht="15.75" thickBot="1">
      <c r="B1" s="55" t="s">
        <v>57</v>
      </c>
      <c r="C1" s="76"/>
      <c r="F1" s="108" t="s">
        <v>187</v>
      </c>
    </row>
    <row r="2" spans="2:6" ht="20.25">
      <c r="B2" s="243" t="s">
        <v>52</v>
      </c>
      <c r="C2" s="244"/>
      <c r="D2" s="244"/>
      <c r="E2" s="244"/>
      <c r="F2" s="247"/>
    </row>
    <row r="3" spans="2:6" ht="21" thickBot="1">
      <c r="B3" s="241" t="s">
        <v>2</v>
      </c>
      <c r="C3" s="242"/>
      <c r="D3" s="242"/>
      <c r="E3" s="242"/>
      <c r="F3" s="248"/>
    </row>
    <row r="4" spans="2:6" ht="54" customHeight="1" thickBot="1">
      <c r="B4" s="77" t="s">
        <v>3</v>
      </c>
      <c r="C4" s="78" t="s">
        <v>4</v>
      </c>
      <c r="D4" s="78" t="s">
        <v>149</v>
      </c>
      <c r="E4" s="78" t="s">
        <v>5</v>
      </c>
      <c r="F4" s="79" t="s">
        <v>150</v>
      </c>
    </row>
    <row r="5" spans="2:6" ht="18.75">
      <c r="B5" s="80" t="s">
        <v>6</v>
      </c>
      <c r="C5" s="81"/>
      <c r="D5" s="176"/>
      <c r="E5" s="176"/>
      <c r="F5" s="82"/>
    </row>
    <row r="6" spans="2:6" ht="15">
      <c r="B6" s="93" t="s">
        <v>53</v>
      </c>
      <c r="C6" s="83" t="s">
        <v>8</v>
      </c>
      <c r="D6" s="84">
        <v>10</v>
      </c>
      <c r="E6" s="177"/>
      <c r="F6" s="178">
        <f>D6*E6*4</f>
        <v>0</v>
      </c>
    </row>
    <row r="7" spans="2:6" ht="15">
      <c r="B7" s="93" t="s">
        <v>54</v>
      </c>
      <c r="C7" s="84" t="s">
        <v>8</v>
      </c>
      <c r="D7" s="84">
        <v>4</v>
      </c>
      <c r="E7" s="200"/>
      <c r="F7" s="178">
        <f aca="true" t="shared" si="0" ref="F7:F8">D7*E7*4</f>
        <v>0</v>
      </c>
    </row>
    <row r="8" spans="2:6" ht="15">
      <c r="B8" s="93" t="s">
        <v>55</v>
      </c>
      <c r="C8" s="84" t="s">
        <v>8</v>
      </c>
      <c r="D8" s="84">
        <v>10</v>
      </c>
      <c r="E8" s="200"/>
      <c r="F8" s="178">
        <f t="shared" si="0"/>
        <v>0</v>
      </c>
    </row>
    <row r="9" spans="2:6" ht="29.25" thickBot="1">
      <c r="B9" s="179" t="s">
        <v>151</v>
      </c>
      <c r="C9" s="180"/>
      <c r="D9" s="181"/>
      <c r="E9" s="182"/>
      <c r="F9" s="183">
        <f>SUM(F6:F8)</f>
        <v>0</v>
      </c>
    </row>
    <row r="10" spans="2:6" ht="18.75">
      <c r="B10" s="97" t="s">
        <v>11</v>
      </c>
      <c r="C10" s="89"/>
      <c r="D10" s="184"/>
      <c r="E10" s="185"/>
      <c r="F10" s="186"/>
    </row>
    <row r="11" spans="2:6" ht="15">
      <c r="B11" s="93" t="s">
        <v>37</v>
      </c>
      <c r="C11" s="83" t="s">
        <v>9</v>
      </c>
      <c r="D11" s="84">
        <v>3</v>
      </c>
      <c r="E11" s="177"/>
      <c r="F11" s="178">
        <f>D11*E11*4</f>
        <v>0</v>
      </c>
    </row>
    <row r="12" spans="2:6" ht="15.75" thickBot="1">
      <c r="B12" s="179" t="s">
        <v>152</v>
      </c>
      <c r="C12" s="188"/>
      <c r="D12" s="181"/>
      <c r="E12" s="189"/>
      <c r="F12" s="183">
        <f>SUM(F11:F11)</f>
        <v>0</v>
      </c>
    </row>
    <row r="13" spans="2:6" ht="19.5" thickBot="1">
      <c r="B13" s="249" t="s">
        <v>153</v>
      </c>
      <c r="C13" s="250"/>
      <c r="D13" s="250"/>
      <c r="E13" s="251"/>
      <c r="F13" s="190">
        <f>SUM(F9+F12)</f>
        <v>0</v>
      </c>
    </row>
  </sheetData>
  <sheetProtection password="CC06" sheet="1" objects="1" scenarios="1"/>
  <mergeCells count="3">
    <mergeCell ref="B2:F2"/>
    <mergeCell ref="B3:F3"/>
    <mergeCell ref="B13:E13"/>
  </mergeCells>
  <printOptions/>
  <pageMargins left="0.7" right="0.7" top="0.787401575" bottom="0.787401575" header="0.3" footer="0.3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2"/>
  <sheetViews>
    <sheetView zoomScale="90" zoomScaleNormal="90" zoomScaleSheetLayoutView="100" workbookViewId="0" topLeftCell="A1">
      <selection activeCell="E17" sqref="E17:E18"/>
    </sheetView>
  </sheetViews>
  <sheetFormatPr defaultColWidth="9.140625" defaultRowHeight="15"/>
  <cols>
    <col min="1" max="1" width="2.8515625" style="0" customWidth="1"/>
    <col min="2" max="2" width="120.28125" style="0" customWidth="1"/>
    <col min="3" max="3" width="10.28125" style="0" customWidth="1"/>
    <col min="4" max="4" width="12.8515625" style="0" customWidth="1"/>
    <col min="5" max="5" width="11.7109375" style="0" customWidth="1"/>
    <col min="6" max="6" width="12.7109375" style="0" bestFit="1" customWidth="1"/>
  </cols>
  <sheetData>
    <row r="1" spans="2:8" ht="15.75" thickBot="1">
      <c r="B1" s="1" t="s">
        <v>57</v>
      </c>
      <c r="C1" s="1"/>
      <c r="E1" s="1"/>
      <c r="F1" s="51" t="s">
        <v>0</v>
      </c>
      <c r="G1" s="1"/>
      <c r="H1" s="1"/>
    </row>
    <row r="2" spans="2:8" ht="20.25">
      <c r="B2" s="222" t="s">
        <v>1</v>
      </c>
      <c r="C2" s="223"/>
      <c r="D2" s="223"/>
      <c r="E2" s="223"/>
      <c r="F2" s="224"/>
      <c r="G2" s="1"/>
      <c r="H2" s="1"/>
    </row>
    <row r="3" spans="2:8" ht="21" thickBot="1">
      <c r="B3" s="225" t="s">
        <v>2</v>
      </c>
      <c r="C3" s="226"/>
      <c r="D3" s="226"/>
      <c r="E3" s="226"/>
      <c r="F3" s="227"/>
      <c r="G3" s="1"/>
      <c r="H3" s="1"/>
    </row>
    <row r="4" spans="2:8" ht="86.25" thickBot="1">
      <c r="B4" s="2" t="s">
        <v>3</v>
      </c>
      <c r="C4" s="3" t="s">
        <v>4</v>
      </c>
      <c r="D4" s="3" t="s">
        <v>149</v>
      </c>
      <c r="E4" s="3" t="s">
        <v>5</v>
      </c>
      <c r="F4" s="4" t="s">
        <v>150</v>
      </c>
      <c r="G4" s="1"/>
      <c r="H4" s="1"/>
    </row>
    <row r="5" spans="2:8" ht="18.75">
      <c r="B5" s="7" t="s">
        <v>6</v>
      </c>
      <c r="C5" s="8"/>
      <c r="D5" s="8"/>
      <c r="E5" s="8"/>
      <c r="F5" s="9"/>
      <c r="G5" s="1"/>
      <c r="H5" s="1"/>
    </row>
    <row r="6" spans="2:8" ht="15">
      <c r="B6" s="42" t="s">
        <v>195</v>
      </c>
      <c r="C6" s="5" t="s">
        <v>7</v>
      </c>
      <c r="D6" s="5">
        <v>1</v>
      </c>
      <c r="E6" s="121"/>
      <c r="F6" s="11">
        <f>D6*E6*4</f>
        <v>0</v>
      </c>
      <c r="G6" s="1"/>
      <c r="H6" s="1"/>
    </row>
    <row r="7" spans="2:8" ht="15">
      <c r="B7" s="53" t="s">
        <v>70</v>
      </c>
      <c r="C7" s="5" t="s">
        <v>7</v>
      </c>
      <c r="D7" s="5">
        <v>12</v>
      </c>
      <c r="E7" s="121"/>
      <c r="F7" s="11">
        <f aca="true" t="shared" si="0" ref="F7:F14">D7*E7*4</f>
        <v>0</v>
      </c>
      <c r="G7" s="1"/>
      <c r="H7" s="1"/>
    </row>
    <row r="8" spans="2:8" ht="15">
      <c r="B8" s="53" t="s">
        <v>73</v>
      </c>
      <c r="C8" s="5" t="s">
        <v>7</v>
      </c>
      <c r="D8" s="5">
        <v>1</v>
      </c>
      <c r="E8" s="121"/>
      <c r="F8" s="11">
        <f t="shared" si="0"/>
        <v>0</v>
      </c>
      <c r="G8" s="1"/>
      <c r="H8" s="1"/>
    </row>
    <row r="9" spans="2:8" ht="15">
      <c r="B9" s="53" t="s">
        <v>72</v>
      </c>
      <c r="C9" s="5" t="s">
        <v>7</v>
      </c>
      <c r="D9" s="5">
        <v>0.25</v>
      </c>
      <c r="E9" s="121"/>
      <c r="F9" s="11">
        <f t="shared" si="0"/>
        <v>0</v>
      </c>
      <c r="G9" s="1"/>
      <c r="H9" s="1"/>
    </row>
    <row r="10" spans="2:8" ht="15">
      <c r="B10" s="53" t="s">
        <v>71</v>
      </c>
      <c r="C10" s="5" t="s">
        <v>7</v>
      </c>
      <c r="D10" s="5">
        <v>0.25</v>
      </c>
      <c r="E10" s="121"/>
      <c r="F10" s="11">
        <f t="shared" si="0"/>
        <v>0</v>
      </c>
      <c r="G10" s="1"/>
      <c r="H10" s="1"/>
    </row>
    <row r="11" spans="2:8" ht="15">
      <c r="B11" s="10" t="s">
        <v>114</v>
      </c>
      <c r="C11" s="5" t="s">
        <v>58</v>
      </c>
      <c r="D11" s="5">
        <v>1</v>
      </c>
      <c r="E11" s="121"/>
      <c r="F11" s="11">
        <f t="shared" si="0"/>
        <v>0</v>
      </c>
      <c r="G11" s="1"/>
      <c r="H11" s="1"/>
    </row>
    <row r="12" spans="2:8" ht="15">
      <c r="B12" s="10" t="s">
        <v>115</v>
      </c>
      <c r="C12" s="5" t="s">
        <v>58</v>
      </c>
      <c r="D12" s="5">
        <v>1</v>
      </c>
      <c r="E12" s="121"/>
      <c r="F12" s="11">
        <f t="shared" si="0"/>
        <v>0</v>
      </c>
      <c r="G12" s="1"/>
      <c r="H12" s="1"/>
    </row>
    <row r="13" spans="2:8" ht="15">
      <c r="B13" s="53" t="s">
        <v>92</v>
      </c>
      <c r="C13" s="5" t="s">
        <v>8</v>
      </c>
      <c r="D13" s="5">
        <v>30</v>
      </c>
      <c r="E13" s="121"/>
      <c r="F13" s="11">
        <f t="shared" si="0"/>
        <v>0</v>
      </c>
      <c r="G13" s="1"/>
      <c r="H13" s="1"/>
    </row>
    <row r="14" spans="2:8" ht="15">
      <c r="B14" s="53" t="s">
        <v>93</v>
      </c>
      <c r="C14" s="5" t="s">
        <v>8</v>
      </c>
      <c r="D14" s="5">
        <v>6</v>
      </c>
      <c r="E14" s="121"/>
      <c r="F14" s="11">
        <f t="shared" si="0"/>
        <v>0</v>
      </c>
      <c r="G14" s="1"/>
      <c r="H14" s="1"/>
    </row>
    <row r="15" spans="2:8" ht="15.75" thickBot="1">
      <c r="B15" s="12" t="s">
        <v>151</v>
      </c>
      <c r="C15" s="13"/>
      <c r="D15" s="13"/>
      <c r="E15" s="13"/>
      <c r="F15" s="122">
        <f>SUM(F6:F14)</f>
        <v>0</v>
      </c>
      <c r="G15" s="1"/>
      <c r="H15" s="1"/>
    </row>
    <row r="16" spans="2:8" ht="18.75">
      <c r="B16" s="7" t="s">
        <v>11</v>
      </c>
      <c r="C16" s="8"/>
      <c r="D16" s="8"/>
      <c r="E16" s="8"/>
      <c r="F16" s="9"/>
      <c r="G16" s="1"/>
      <c r="H16" s="1"/>
    </row>
    <row r="17" spans="2:8" ht="15">
      <c r="B17" s="10" t="s">
        <v>110</v>
      </c>
      <c r="C17" s="5" t="s">
        <v>9</v>
      </c>
      <c r="D17" s="5">
        <v>10</v>
      </c>
      <c r="E17" s="123"/>
      <c r="F17" s="11">
        <f>D17*E17*4</f>
        <v>0</v>
      </c>
      <c r="G17" s="1"/>
      <c r="H17" s="1"/>
    </row>
    <row r="18" spans="2:8" ht="15">
      <c r="B18" s="10" t="s">
        <v>111</v>
      </c>
      <c r="C18" s="5" t="s">
        <v>9</v>
      </c>
      <c r="D18" s="6">
        <v>2</v>
      </c>
      <c r="E18" s="124"/>
      <c r="F18" s="11">
        <f>D18*E18*4</f>
        <v>0</v>
      </c>
      <c r="G18" s="1"/>
      <c r="H18" s="1"/>
    </row>
    <row r="19" spans="2:8" ht="15.75" thickBot="1">
      <c r="B19" s="12" t="s">
        <v>152</v>
      </c>
      <c r="C19" s="13"/>
      <c r="D19" s="13"/>
      <c r="E19" s="13"/>
      <c r="F19" s="122">
        <f>SUM(F17:F18)</f>
        <v>0</v>
      </c>
      <c r="G19" s="1"/>
      <c r="H19" s="1"/>
    </row>
    <row r="20" spans="2:8" ht="19.5" thickBot="1">
      <c r="B20" s="14" t="s">
        <v>153</v>
      </c>
      <c r="C20" s="15"/>
      <c r="D20" s="15"/>
      <c r="E20" s="15"/>
      <c r="F20" s="16">
        <f>SUM(F19,F15)</f>
        <v>0</v>
      </c>
      <c r="G20" s="1"/>
      <c r="H20" s="1"/>
    </row>
    <row r="22" ht="15">
      <c r="B22" s="43" t="s">
        <v>74</v>
      </c>
    </row>
  </sheetData>
  <sheetProtection password="CC06" sheet="1" objects="1" scenarios="1"/>
  <mergeCells count="2">
    <mergeCell ref="B2:F2"/>
    <mergeCell ref="B3:F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zoomScale="90" zoomScaleNormal="90" zoomScaleSheetLayoutView="100" workbookViewId="0" topLeftCell="A1">
      <selection activeCell="E14" sqref="E14"/>
    </sheetView>
  </sheetViews>
  <sheetFormatPr defaultColWidth="9.140625" defaultRowHeight="15"/>
  <cols>
    <col min="1" max="1" width="9.140625" style="55" customWidth="1"/>
    <col min="2" max="2" width="57.7109375" style="55" customWidth="1"/>
    <col min="3" max="3" width="10.57421875" style="55" customWidth="1"/>
    <col min="4" max="4" width="22.00390625" style="55" customWidth="1"/>
    <col min="5" max="5" width="15.00390625" style="55" customWidth="1"/>
    <col min="6" max="6" width="16.8515625" style="55" customWidth="1"/>
    <col min="7" max="16384" width="9.140625" style="55" customWidth="1"/>
  </cols>
  <sheetData>
    <row r="1" spans="2:6" ht="15.75" thickBot="1">
      <c r="B1" s="55" t="s">
        <v>57</v>
      </c>
      <c r="C1" s="76"/>
      <c r="F1" s="108" t="s">
        <v>36</v>
      </c>
    </row>
    <row r="2" spans="2:6" ht="20.25">
      <c r="B2" s="243" t="s">
        <v>56</v>
      </c>
      <c r="C2" s="244"/>
      <c r="D2" s="244"/>
      <c r="E2" s="244"/>
      <c r="F2" s="247"/>
    </row>
    <row r="3" spans="2:6" ht="21" thickBot="1">
      <c r="B3" s="241" t="s">
        <v>2</v>
      </c>
      <c r="C3" s="242"/>
      <c r="D3" s="242"/>
      <c r="E3" s="242"/>
      <c r="F3" s="248"/>
    </row>
    <row r="4" spans="2:6" ht="51" customHeight="1" thickBot="1">
      <c r="B4" s="77" t="s">
        <v>3</v>
      </c>
      <c r="C4" s="78" t="s">
        <v>4</v>
      </c>
      <c r="D4" s="78" t="s">
        <v>149</v>
      </c>
      <c r="E4" s="78" t="s">
        <v>5</v>
      </c>
      <c r="F4" s="79" t="s">
        <v>150</v>
      </c>
    </row>
    <row r="5" spans="2:6" ht="15">
      <c r="B5" s="99" t="s">
        <v>6</v>
      </c>
      <c r="C5" s="81"/>
      <c r="D5" s="176"/>
      <c r="E5" s="176"/>
      <c r="F5" s="82"/>
    </row>
    <row r="6" spans="2:6" ht="30">
      <c r="B6" s="93" t="s">
        <v>86</v>
      </c>
      <c r="C6" s="100" t="s">
        <v>7</v>
      </c>
      <c r="D6" s="201">
        <v>2</v>
      </c>
      <c r="E6" s="202"/>
      <c r="F6" s="203">
        <f>D6*E6*4</f>
        <v>0</v>
      </c>
    </row>
    <row r="7" spans="2:6" ht="15">
      <c r="B7" s="93" t="s">
        <v>87</v>
      </c>
      <c r="C7" s="83" t="s">
        <v>85</v>
      </c>
      <c r="D7" s="84">
        <v>100</v>
      </c>
      <c r="E7" s="202"/>
      <c r="F7" s="203">
        <f aca="true" t="shared" si="0" ref="F7:F11">D7*E7*4</f>
        <v>0</v>
      </c>
    </row>
    <row r="8" spans="2:6" ht="15">
      <c r="B8" s="101" t="s">
        <v>88</v>
      </c>
      <c r="C8" s="83" t="s">
        <v>85</v>
      </c>
      <c r="D8" s="84">
        <v>50</v>
      </c>
      <c r="E8" s="202"/>
      <c r="F8" s="203">
        <f t="shared" si="0"/>
        <v>0</v>
      </c>
    </row>
    <row r="9" spans="2:6" ht="15">
      <c r="B9" s="93" t="s">
        <v>89</v>
      </c>
      <c r="C9" s="83" t="s">
        <v>7</v>
      </c>
      <c r="D9" s="84">
        <v>1</v>
      </c>
      <c r="E9" s="202"/>
      <c r="F9" s="203">
        <f t="shared" si="0"/>
        <v>0</v>
      </c>
    </row>
    <row r="10" spans="2:6" ht="15">
      <c r="B10" s="93" t="s">
        <v>155</v>
      </c>
      <c r="C10" s="83" t="s">
        <v>43</v>
      </c>
      <c r="D10" s="84">
        <v>15</v>
      </c>
      <c r="E10" s="202"/>
      <c r="F10" s="203">
        <f t="shared" si="0"/>
        <v>0</v>
      </c>
    </row>
    <row r="11" spans="2:6" ht="28.5" customHeight="1">
      <c r="B11" s="93" t="s">
        <v>156</v>
      </c>
      <c r="C11" s="83" t="s">
        <v>8</v>
      </c>
      <c r="D11" s="84">
        <v>10</v>
      </c>
      <c r="E11" s="202"/>
      <c r="F11" s="203">
        <f t="shared" si="0"/>
        <v>0</v>
      </c>
    </row>
    <row r="12" spans="2:6" ht="15.75" thickBot="1">
      <c r="B12" s="179" t="s">
        <v>151</v>
      </c>
      <c r="C12" s="180"/>
      <c r="D12" s="181"/>
      <c r="E12" s="182"/>
      <c r="F12" s="183">
        <f>SUM(F6:F11)</f>
        <v>0</v>
      </c>
    </row>
    <row r="13" spans="2:6" ht="18.75">
      <c r="B13" s="97" t="s">
        <v>11</v>
      </c>
      <c r="C13" s="89"/>
      <c r="D13" s="184"/>
      <c r="E13" s="185"/>
      <c r="F13" s="186"/>
    </row>
    <row r="14" spans="2:6" ht="15">
      <c r="B14" s="93" t="s">
        <v>37</v>
      </c>
      <c r="C14" s="204" t="s">
        <v>9</v>
      </c>
      <c r="D14" s="205">
        <v>6</v>
      </c>
      <c r="E14" s="206"/>
      <c r="F14" s="207">
        <f>D14*E14*4</f>
        <v>0</v>
      </c>
    </row>
    <row r="15" spans="2:6" ht="15.75" thickBot="1">
      <c r="B15" s="179" t="s">
        <v>152</v>
      </c>
      <c r="C15" s="188"/>
      <c r="D15" s="181"/>
      <c r="E15" s="189"/>
      <c r="F15" s="183">
        <f>SUM(F14:F14)</f>
        <v>0</v>
      </c>
    </row>
    <row r="16" spans="2:6" ht="19.5" thickBot="1">
      <c r="B16" s="249" t="s">
        <v>153</v>
      </c>
      <c r="C16" s="250"/>
      <c r="D16" s="250"/>
      <c r="E16" s="251"/>
      <c r="F16" s="190">
        <f>F12+F15</f>
        <v>0</v>
      </c>
    </row>
    <row r="18" ht="15">
      <c r="B18" s="67" t="s">
        <v>74</v>
      </c>
    </row>
  </sheetData>
  <sheetProtection password="CC06" sheet="1" objects="1" scenarios="1"/>
  <mergeCells count="3">
    <mergeCell ref="B2:F2"/>
    <mergeCell ref="B3:F3"/>
    <mergeCell ref="B16:E16"/>
  </mergeCells>
  <printOptions/>
  <pageMargins left="0.7" right="0.7" top="0.787401575" bottom="0.787401575" header="0.3" footer="0.3"/>
  <pageSetup horizontalDpi="600" verticalDpi="600" orientation="landscape" paperSize="9" scale="87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 topLeftCell="A1">
      <selection activeCell="E6" sqref="E6:E7"/>
    </sheetView>
  </sheetViews>
  <sheetFormatPr defaultColWidth="9.140625" defaultRowHeight="15"/>
  <cols>
    <col min="2" max="2" width="27.421875" style="0" bestFit="1" customWidth="1"/>
    <col min="3" max="3" width="10.7109375" style="0" customWidth="1"/>
    <col min="4" max="4" width="14.28125" style="0" customWidth="1"/>
    <col min="5" max="5" width="15.28125" style="0" customWidth="1"/>
    <col min="6" max="6" width="26.00390625" style="0" customWidth="1"/>
  </cols>
  <sheetData>
    <row r="1" spans="1:7" ht="15.75" thickBot="1">
      <c r="A1" s="54"/>
      <c r="B1" s="85" t="s">
        <v>57</v>
      </c>
      <c r="C1" s="76"/>
      <c r="D1" s="76"/>
      <c r="E1" s="252" t="s">
        <v>38</v>
      </c>
      <c r="F1" s="252"/>
      <c r="G1" s="54"/>
    </row>
    <row r="2" spans="1:7" ht="20.25">
      <c r="A2" s="54"/>
      <c r="B2" s="243" t="s">
        <v>160</v>
      </c>
      <c r="C2" s="253"/>
      <c r="D2" s="253"/>
      <c r="E2" s="253"/>
      <c r="F2" s="254"/>
      <c r="G2" s="54"/>
    </row>
    <row r="3" spans="1:7" ht="21" thickBot="1">
      <c r="A3" s="54"/>
      <c r="B3" s="241" t="s">
        <v>2</v>
      </c>
      <c r="C3" s="242"/>
      <c r="D3" s="242"/>
      <c r="E3" s="242"/>
      <c r="F3" s="248"/>
      <c r="G3" s="54"/>
    </row>
    <row r="4" spans="1:7" ht="57.75" thickBot="1">
      <c r="A4" s="54"/>
      <c r="B4" s="77" t="s">
        <v>3</v>
      </c>
      <c r="C4" s="78" t="s">
        <v>4</v>
      </c>
      <c r="D4" s="78" t="s">
        <v>149</v>
      </c>
      <c r="E4" s="78" t="s">
        <v>5</v>
      </c>
      <c r="F4" s="79" t="s">
        <v>150</v>
      </c>
      <c r="G4" s="54"/>
    </row>
    <row r="5" spans="1:7" ht="18.75">
      <c r="A5" s="54"/>
      <c r="B5" s="80" t="s">
        <v>6</v>
      </c>
      <c r="C5" s="81"/>
      <c r="D5" s="176"/>
      <c r="E5" s="176"/>
      <c r="F5" s="82"/>
      <c r="G5" s="54"/>
    </row>
    <row r="6" spans="1:7" ht="15">
      <c r="A6" s="54"/>
      <c r="B6" s="210" t="s">
        <v>161</v>
      </c>
      <c r="C6" s="211" t="s">
        <v>7</v>
      </c>
      <c r="D6" s="84">
        <v>7</v>
      </c>
      <c r="E6" s="177"/>
      <c r="F6" s="178">
        <f>D6*E6*4</f>
        <v>0</v>
      </c>
      <c r="G6" s="54"/>
    </row>
    <row r="7" spans="1:7" ht="15">
      <c r="A7" s="54"/>
      <c r="B7" s="212" t="s">
        <v>162</v>
      </c>
      <c r="C7" s="83" t="s">
        <v>7</v>
      </c>
      <c r="D7" s="84">
        <v>2</v>
      </c>
      <c r="E7" s="200"/>
      <c r="F7" s="178">
        <f>D7*E7*4</f>
        <v>0</v>
      </c>
      <c r="G7" s="54"/>
    </row>
    <row r="8" spans="1:7" ht="59.25" customHeight="1" thickBot="1">
      <c r="A8" s="54"/>
      <c r="B8" s="179" t="s">
        <v>151</v>
      </c>
      <c r="C8" s="180"/>
      <c r="D8" s="181"/>
      <c r="E8" s="182"/>
      <c r="F8" s="183">
        <f>SUM(F6:F7)</f>
        <v>0</v>
      </c>
      <c r="G8" s="54"/>
    </row>
    <row r="9" spans="1:7" ht="19.5" thickBot="1">
      <c r="A9" s="54"/>
      <c r="B9" s="249" t="s">
        <v>153</v>
      </c>
      <c r="C9" s="250"/>
      <c r="D9" s="250"/>
      <c r="E9" s="251"/>
      <c r="F9" s="190">
        <f>F8</f>
        <v>0</v>
      </c>
      <c r="G9" s="54"/>
    </row>
    <row r="10" spans="1:7" ht="15">
      <c r="A10" s="54"/>
      <c r="B10" s="54"/>
      <c r="C10" s="54"/>
      <c r="D10" s="54"/>
      <c r="E10" s="54"/>
      <c r="F10" s="54"/>
      <c r="G10" s="54"/>
    </row>
    <row r="11" spans="1:7" ht="15">
      <c r="A11" s="54"/>
      <c r="B11" s="67" t="s">
        <v>74</v>
      </c>
      <c r="C11" s="54"/>
      <c r="D11" s="54"/>
      <c r="E11" s="54"/>
      <c r="F11" s="54"/>
      <c r="G11" s="54"/>
    </row>
  </sheetData>
  <sheetProtection password="CC06" sheet="1" objects="1" scenarios="1"/>
  <mergeCells count="4">
    <mergeCell ref="E1:F1"/>
    <mergeCell ref="B2:F2"/>
    <mergeCell ref="B3:F3"/>
    <mergeCell ref="B9:E9"/>
  </mergeCells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zoomScale="90" zoomScaleNormal="90" zoomScaleSheetLayoutView="100" workbookViewId="0" topLeftCell="A1">
      <selection activeCell="E11" sqref="E11:E12"/>
    </sheetView>
  </sheetViews>
  <sheetFormatPr defaultColWidth="9.140625" defaultRowHeight="15"/>
  <cols>
    <col min="1" max="1" width="5.8515625" style="54" customWidth="1"/>
    <col min="2" max="2" width="111.7109375" style="54" customWidth="1"/>
    <col min="3" max="3" width="11.421875" style="54" customWidth="1"/>
    <col min="4" max="4" width="16.421875" style="54" customWidth="1"/>
    <col min="5" max="5" width="14.7109375" style="54" customWidth="1"/>
    <col min="6" max="6" width="19.140625" style="54" customWidth="1"/>
    <col min="7" max="16384" width="9.140625" style="54" customWidth="1"/>
  </cols>
  <sheetData>
    <row r="1" spans="2:6" ht="15.75" thickBot="1">
      <c r="B1" s="55" t="s">
        <v>57</v>
      </c>
      <c r="C1" s="55"/>
      <c r="F1" s="56" t="s">
        <v>40</v>
      </c>
    </row>
    <row r="2" spans="2:6" ht="20.25">
      <c r="B2" s="228" t="s">
        <v>188</v>
      </c>
      <c r="C2" s="229"/>
      <c r="D2" s="229"/>
      <c r="E2" s="229"/>
      <c r="F2" s="230"/>
    </row>
    <row r="3" spans="2:6" ht="21" thickBot="1">
      <c r="B3" s="231" t="s">
        <v>2</v>
      </c>
      <c r="C3" s="232"/>
      <c r="D3" s="232"/>
      <c r="E3" s="232"/>
      <c r="F3" s="233"/>
    </row>
    <row r="4" spans="2:6" ht="54.75" customHeight="1" thickBot="1">
      <c r="B4" s="57" t="s">
        <v>3</v>
      </c>
      <c r="C4" s="58" t="s">
        <v>4</v>
      </c>
      <c r="D4" s="58" t="s">
        <v>149</v>
      </c>
      <c r="E4" s="58" t="s">
        <v>5</v>
      </c>
      <c r="F4" s="59" t="s">
        <v>150</v>
      </c>
    </row>
    <row r="5" spans="2:6" ht="18.75">
      <c r="B5" s="60" t="s">
        <v>6</v>
      </c>
      <c r="C5" s="61"/>
      <c r="D5" s="61"/>
      <c r="E5" s="61"/>
      <c r="F5" s="62"/>
    </row>
    <row r="6" spans="2:6" ht="15">
      <c r="B6" s="102" t="s">
        <v>189</v>
      </c>
      <c r="C6" s="64" t="s">
        <v>8</v>
      </c>
      <c r="D6" s="64">
        <v>1250</v>
      </c>
      <c r="E6" s="121"/>
      <c r="F6" s="126">
        <f>D6*E6*4</f>
        <v>0</v>
      </c>
    </row>
    <row r="7" spans="2:6" ht="15">
      <c r="B7" s="103" t="s">
        <v>190</v>
      </c>
      <c r="C7" s="104" t="s">
        <v>8</v>
      </c>
      <c r="D7" s="128">
        <v>20</v>
      </c>
      <c r="E7" s="208"/>
      <c r="F7" s="126">
        <f aca="true" t="shared" si="0" ref="F7:F8">D7*E7*4</f>
        <v>0</v>
      </c>
    </row>
    <row r="8" spans="2:6" ht="15">
      <c r="B8" s="103" t="s">
        <v>191</v>
      </c>
      <c r="C8" s="104" t="s">
        <v>8</v>
      </c>
      <c r="D8" s="128">
        <v>20</v>
      </c>
      <c r="E8" s="208"/>
      <c r="F8" s="126">
        <f t="shared" si="0"/>
        <v>0</v>
      </c>
    </row>
    <row r="9" spans="2:6" ht="15.75" thickBot="1">
      <c r="B9" s="131" t="s">
        <v>151</v>
      </c>
      <c r="C9" s="66"/>
      <c r="D9" s="66"/>
      <c r="E9" s="66"/>
      <c r="F9" s="132">
        <f>SUM(F6:F8)</f>
        <v>0</v>
      </c>
    </row>
    <row r="10" spans="2:6" ht="18.75">
      <c r="B10" s="60" t="s">
        <v>11</v>
      </c>
      <c r="C10" s="61"/>
      <c r="D10" s="61"/>
      <c r="E10" s="61"/>
      <c r="F10" s="130"/>
    </row>
    <row r="11" spans="2:6" ht="15">
      <c r="B11" s="65" t="s">
        <v>112</v>
      </c>
      <c r="C11" s="64" t="s">
        <v>9</v>
      </c>
      <c r="D11" s="64">
        <v>20</v>
      </c>
      <c r="E11" s="123"/>
      <c r="F11" s="126">
        <f>D11*E11*4</f>
        <v>0</v>
      </c>
    </row>
    <row r="12" spans="2:6" ht="15">
      <c r="B12" s="209" t="s">
        <v>10</v>
      </c>
      <c r="C12" s="64" t="s">
        <v>9</v>
      </c>
      <c r="D12" s="128">
        <v>10</v>
      </c>
      <c r="E12" s="124"/>
      <c r="F12" s="126">
        <f>D12*E12*4</f>
        <v>0</v>
      </c>
    </row>
    <row r="13" spans="2:6" ht="15.75" thickBot="1">
      <c r="B13" s="131" t="s">
        <v>152</v>
      </c>
      <c r="C13" s="66"/>
      <c r="D13" s="66"/>
      <c r="E13" s="66"/>
      <c r="F13" s="132">
        <f>SUM(F11:F12)</f>
        <v>0</v>
      </c>
    </row>
    <row r="14" spans="2:6" ht="19.5" thickBot="1">
      <c r="B14" s="133" t="s">
        <v>153</v>
      </c>
      <c r="C14" s="134"/>
      <c r="D14" s="134"/>
      <c r="E14" s="134"/>
      <c r="F14" s="135">
        <f>SUM(F13,F9)</f>
        <v>0</v>
      </c>
    </row>
    <row r="16" ht="15">
      <c r="B16" s="67" t="s">
        <v>74</v>
      </c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zoomScale="80" zoomScaleNormal="80" zoomScaleSheetLayoutView="100" workbookViewId="0" topLeftCell="A1">
      <selection activeCell="E16" sqref="E16:E17"/>
    </sheetView>
  </sheetViews>
  <sheetFormatPr defaultColWidth="9.140625" defaultRowHeight="15"/>
  <cols>
    <col min="1" max="1" width="2.8515625" style="0" customWidth="1"/>
    <col min="2" max="2" width="105.140625" style="0" customWidth="1"/>
    <col min="3" max="3" width="10.7109375" style="0" customWidth="1"/>
    <col min="4" max="4" width="14.421875" style="0" customWidth="1"/>
    <col min="5" max="5" width="17.57421875" style="0" customWidth="1"/>
    <col min="6" max="6" width="14.00390625" style="0" customWidth="1"/>
  </cols>
  <sheetData>
    <row r="1" spans="2:8" ht="15.75" thickBot="1">
      <c r="B1" s="1" t="s">
        <v>57</v>
      </c>
      <c r="C1" s="1"/>
      <c r="E1" s="1"/>
      <c r="F1" s="51" t="s">
        <v>13</v>
      </c>
      <c r="G1" s="1"/>
      <c r="H1" s="1"/>
    </row>
    <row r="2" spans="2:8" ht="20.25">
      <c r="B2" s="222" t="s">
        <v>12</v>
      </c>
      <c r="C2" s="223"/>
      <c r="D2" s="223"/>
      <c r="E2" s="223"/>
      <c r="F2" s="224"/>
      <c r="G2" s="1"/>
      <c r="H2" s="1"/>
    </row>
    <row r="3" spans="2:8" ht="21" thickBot="1">
      <c r="B3" s="225" t="s">
        <v>2</v>
      </c>
      <c r="C3" s="226"/>
      <c r="D3" s="226"/>
      <c r="E3" s="226"/>
      <c r="F3" s="227"/>
      <c r="G3" s="1"/>
      <c r="H3" s="1"/>
    </row>
    <row r="4" spans="2:8" ht="86.25" thickBot="1">
      <c r="B4" s="2" t="s">
        <v>3</v>
      </c>
      <c r="C4" s="3" t="s">
        <v>4</v>
      </c>
      <c r="D4" s="3" t="s">
        <v>149</v>
      </c>
      <c r="E4" s="3" t="s">
        <v>5</v>
      </c>
      <c r="F4" s="4" t="s">
        <v>150</v>
      </c>
      <c r="G4" s="1"/>
      <c r="H4" s="1"/>
    </row>
    <row r="5" spans="2:8" ht="18.75">
      <c r="B5" s="7" t="s">
        <v>6</v>
      </c>
      <c r="C5" s="8"/>
      <c r="D5" s="8"/>
      <c r="E5" s="8"/>
      <c r="F5" s="9"/>
      <c r="G5" s="1"/>
      <c r="H5" s="1"/>
    </row>
    <row r="6" spans="2:8" ht="15">
      <c r="B6" s="42" t="s">
        <v>195</v>
      </c>
      <c r="C6" s="5" t="s">
        <v>7</v>
      </c>
      <c r="D6" s="5">
        <v>1</v>
      </c>
      <c r="E6" s="121"/>
      <c r="F6" s="11">
        <f>D6*E6*4</f>
        <v>0</v>
      </c>
      <c r="G6" s="1"/>
      <c r="H6" s="1"/>
    </row>
    <row r="7" spans="2:8" ht="15">
      <c r="B7" s="42" t="s">
        <v>75</v>
      </c>
      <c r="C7" s="5" t="s">
        <v>7</v>
      </c>
      <c r="D7" s="5">
        <v>0.5</v>
      </c>
      <c r="E7" s="121"/>
      <c r="F7" s="11">
        <f aca="true" t="shared" si="0" ref="F7:F13">D7*E7*4</f>
        <v>0</v>
      </c>
      <c r="G7" s="1"/>
      <c r="H7" s="1"/>
    </row>
    <row r="8" spans="2:8" ht="15">
      <c r="B8" s="42" t="s">
        <v>196</v>
      </c>
      <c r="C8" s="5" t="s">
        <v>7</v>
      </c>
      <c r="D8" s="5">
        <v>1</v>
      </c>
      <c r="E8" s="121"/>
      <c r="F8" s="11">
        <f t="shared" si="0"/>
        <v>0</v>
      </c>
      <c r="G8" s="1"/>
      <c r="H8" s="1"/>
    </row>
    <row r="9" spans="2:8" ht="15">
      <c r="B9" s="10" t="s">
        <v>76</v>
      </c>
      <c r="C9" s="5" t="s">
        <v>7</v>
      </c>
      <c r="D9" s="5">
        <v>6</v>
      </c>
      <c r="E9" s="121"/>
      <c r="F9" s="11">
        <f t="shared" si="0"/>
        <v>0</v>
      </c>
      <c r="G9" s="1"/>
      <c r="H9" s="1"/>
    </row>
    <row r="10" spans="2:8" ht="15">
      <c r="B10" s="18" t="s">
        <v>116</v>
      </c>
      <c r="C10" s="5" t="s">
        <v>58</v>
      </c>
      <c r="D10" s="5">
        <v>1</v>
      </c>
      <c r="E10" s="121"/>
      <c r="F10" s="11">
        <f t="shared" si="0"/>
        <v>0</v>
      </c>
      <c r="G10" s="1"/>
      <c r="H10" s="1"/>
    </row>
    <row r="11" spans="2:8" ht="15">
      <c r="B11" s="18" t="s">
        <v>117</v>
      </c>
      <c r="C11" s="5" t="s">
        <v>58</v>
      </c>
      <c r="D11" s="5">
        <v>1</v>
      </c>
      <c r="E11" s="121"/>
      <c r="F11" s="11">
        <f t="shared" si="0"/>
        <v>0</v>
      </c>
      <c r="G11" s="1"/>
      <c r="H11" s="1"/>
    </row>
    <row r="12" spans="2:8" ht="15">
      <c r="B12" s="53" t="s">
        <v>92</v>
      </c>
      <c r="C12" s="5" t="s">
        <v>8</v>
      </c>
      <c r="D12" s="5">
        <v>30</v>
      </c>
      <c r="E12" s="121"/>
      <c r="F12" s="11">
        <f t="shared" si="0"/>
        <v>0</v>
      </c>
      <c r="G12" s="1"/>
      <c r="H12" s="1"/>
    </row>
    <row r="13" spans="2:8" ht="15">
      <c r="B13" s="53" t="s">
        <v>93</v>
      </c>
      <c r="C13" s="5" t="s">
        <v>8</v>
      </c>
      <c r="D13" s="5">
        <v>6</v>
      </c>
      <c r="E13" s="121"/>
      <c r="F13" s="11">
        <f t="shared" si="0"/>
        <v>0</v>
      </c>
      <c r="G13" s="1"/>
      <c r="H13" s="1"/>
    </row>
    <row r="14" spans="2:8" ht="15.75" thickBot="1">
      <c r="B14" s="109" t="s">
        <v>151</v>
      </c>
      <c r="C14" s="6"/>
      <c r="D14" s="6"/>
      <c r="E14" s="6"/>
      <c r="F14" s="125">
        <f>SUM(F6:F13)</f>
        <v>0</v>
      </c>
      <c r="G14" s="1"/>
      <c r="H14" s="1"/>
    </row>
    <row r="15" spans="2:8" ht="18.75">
      <c r="B15" s="7" t="s">
        <v>11</v>
      </c>
      <c r="C15" s="8"/>
      <c r="D15" s="8"/>
      <c r="E15" s="8"/>
      <c r="F15" s="110"/>
      <c r="G15" s="1"/>
      <c r="H15" s="1"/>
    </row>
    <row r="16" spans="2:8" ht="15">
      <c r="B16" s="10" t="s">
        <v>110</v>
      </c>
      <c r="C16" s="5" t="s">
        <v>9</v>
      </c>
      <c r="D16" s="5">
        <v>10</v>
      </c>
      <c r="E16" s="123"/>
      <c r="F16" s="11">
        <f>D16*E16*4</f>
        <v>0</v>
      </c>
      <c r="G16" s="1"/>
      <c r="H16" s="1"/>
    </row>
    <row r="17" spans="2:8" ht="15">
      <c r="B17" s="10" t="s">
        <v>111</v>
      </c>
      <c r="C17" s="5" t="s">
        <v>9</v>
      </c>
      <c r="D17" s="6">
        <v>2</v>
      </c>
      <c r="E17" s="124"/>
      <c r="F17" s="11">
        <f>D17*E17*4</f>
        <v>0</v>
      </c>
      <c r="G17" s="1"/>
      <c r="H17" s="1"/>
    </row>
    <row r="18" spans="2:8" ht="15.75" thickBot="1">
      <c r="B18" s="12" t="s">
        <v>152</v>
      </c>
      <c r="C18" s="13"/>
      <c r="D18" s="13"/>
      <c r="E18" s="13"/>
      <c r="F18" s="122">
        <f>SUM(F16:F17)</f>
        <v>0</v>
      </c>
      <c r="G18" s="1"/>
      <c r="H18" s="1"/>
    </row>
    <row r="19" spans="2:8" ht="19.5" thickBot="1">
      <c r="B19" s="14" t="s">
        <v>153</v>
      </c>
      <c r="C19" s="15"/>
      <c r="D19" s="15"/>
      <c r="E19" s="15"/>
      <c r="F19" s="16">
        <f>SUM(F18,F14)</f>
        <v>0</v>
      </c>
      <c r="G19" s="1"/>
      <c r="H19" s="1"/>
    </row>
    <row r="20" spans="2:6" ht="15">
      <c r="B20" s="1"/>
      <c r="C20" s="1"/>
      <c r="D20" s="1"/>
      <c r="E20" s="1"/>
      <c r="F20" s="1"/>
    </row>
    <row r="21" spans="2:6" ht="15">
      <c r="B21" s="43" t="s">
        <v>74</v>
      </c>
      <c r="C21" s="1"/>
      <c r="D21" s="1"/>
      <c r="E21" s="1"/>
      <c r="F21" s="1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zoomScale="90" zoomScaleNormal="90" zoomScaleSheetLayoutView="100" workbookViewId="0" topLeftCell="A1">
      <selection activeCell="E11" sqref="E11:E12"/>
    </sheetView>
  </sheetViews>
  <sheetFormatPr defaultColWidth="9.140625" defaultRowHeight="15"/>
  <cols>
    <col min="1" max="1" width="2.8515625" style="54" customWidth="1"/>
    <col min="2" max="2" width="120.00390625" style="54" customWidth="1"/>
    <col min="3" max="3" width="10.28125" style="54" customWidth="1"/>
    <col min="4" max="4" width="14.8515625" style="54" customWidth="1"/>
    <col min="5" max="5" width="17.57421875" style="54" customWidth="1"/>
    <col min="6" max="6" width="13.140625" style="54" customWidth="1"/>
    <col min="7" max="16384" width="9.140625" style="54" customWidth="1"/>
  </cols>
  <sheetData>
    <row r="1" spans="2:8" ht="15.75" thickBot="1">
      <c r="B1" s="55" t="s">
        <v>57</v>
      </c>
      <c r="C1" s="55"/>
      <c r="E1" s="55"/>
      <c r="F1" s="56" t="s">
        <v>15</v>
      </c>
      <c r="G1" s="55"/>
      <c r="H1" s="55"/>
    </row>
    <row r="2" spans="2:8" ht="20.25">
      <c r="B2" s="228" t="s">
        <v>14</v>
      </c>
      <c r="C2" s="229"/>
      <c r="D2" s="229"/>
      <c r="E2" s="229"/>
      <c r="F2" s="230"/>
      <c r="G2" s="55"/>
      <c r="H2" s="55"/>
    </row>
    <row r="3" spans="2:8" ht="21" thickBot="1">
      <c r="B3" s="231" t="s">
        <v>2</v>
      </c>
      <c r="C3" s="232"/>
      <c r="D3" s="232"/>
      <c r="E3" s="232"/>
      <c r="F3" s="233"/>
      <c r="G3" s="55"/>
      <c r="H3" s="55"/>
    </row>
    <row r="4" spans="2:8" ht="86.25" thickBot="1">
      <c r="B4" s="57" t="s">
        <v>3</v>
      </c>
      <c r="C4" s="58" t="s">
        <v>4</v>
      </c>
      <c r="D4" s="58" t="s">
        <v>149</v>
      </c>
      <c r="E4" s="58" t="s">
        <v>5</v>
      </c>
      <c r="F4" s="59" t="s">
        <v>150</v>
      </c>
      <c r="G4" s="55"/>
      <c r="H4" s="55"/>
    </row>
    <row r="5" spans="2:8" ht="18.75">
      <c r="B5" s="60" t="s">
        <v>6</v>
      </c>
      <c r="C5" s="61"/>
      <c r="D5" s="61"/>
      <c r="E5" s="61"/>
      <c r="F5" s="62"/>
      <c r="G5" s="55"/>
      <c r="H5" s="55"/>
    </row>
    <row r="6" spans="2:8" ht="15">
      <c r="B6" s="63" t="s">
        <v>197</v>
      </c>
      <c r="C6" s="64" t="s">
        <v>7</v>
      </c>
      <c r="D6" s="64">
        <v>1</v>
      </c>
      <c r="E6" s="123"/>
      <c r="F6" s="126">
        <f>D6*E6*4</f>
        <v>0</v>
      </c>
      <c r="G6" s="55"/>
      <c r="H6" s="55"/>
    </row>
    <row r="7" spans="2:8" ht="15">
      <c r="B7" s="120" t="s">
        <v>92</v>
      </c>
      <c r="C7" s="64" t="s">
        <v>8</v>
      </c>
      <c r="D7" s="64">
        <v>30</v>
      </c>
      <c r="E7" s="123"/>
      <c r="F7" s="126">
        <f aca="true" t="shared" si="0" ref="F7:F8">D7*E7*4</f>
        <v>0</v>
      </c>
      <c r="G7" s="55"/>
      <c r="H7" s="55"/>
    </row>
    <row r="8" spans="2:8" ht="15">
      <c r="B8" s="120" t="s">
        <v>93</v>
      </c>
      <c r="C8" s="64" t="s">
        <v>8</v>
      </c>
      <c r="D8" s="64">
        <v>6</v>
      </c>
      <c r="E8" s="123"/>
      <c r="F8" s="126">
        <f t="shared" si="0"/>
        <v>0</v>
      </c>
      <c r="G8" s="55"/>
      <c r="H8" s="55"/>
    </row>
    <row r="9" spans="2:8" ht="15.75" thickBot="1">
      <c r="B9" s="127" t="s">
        <v>151</v>
      </c>
      <c r="C9" s="128"/>
      <c r="D9" s="128"/>
      <c r="E9" s="128"/>
      <c r="F9" s="129">
        <f>SUM(F6:F8)</f>
        <v>0</v>
      </c>
      <c r="G9" s="55"/>
      <c r="H9" s="55"/>
    </row>
    <row r="10" spans="2:8" ht="18.75">
      <c r="B10" s="60" t="s">
        <v>11</v>
      </c>
      <c r="C10" s="61"/>
      <c r="D10" s="61"/>
      <c r="E10" s="61"/>
      <c r="F10" s="130"/>
      <c r="G10" s="55"/>
      <c r="H10" s="55"/>
    </row>
    <row r="11" spans="2:8" ht="15">
      <c r="B11" s="65" t="s">
        <v>110</v>
      </c>
      <c r="C11" s="64" t="s">
        <v>9</v>
      </c>
      <c r="D11" s="64">
        <v>10</v>
      </c>
      <c r="E11" s="123"/>
      <c r="F11" s="126">
        <f>D11*E11*4</f>
        <v>0</v>
      </c>
      <c r="G11" s="55"/>
      <c r="H11" s="55"/>
    </row>
    <row r="12" spans="2:8" ht="15">
      <c r="B12" s="65" t="s">
        <v>111</v>
      </c>
      <c r="C12" s="64" t="s">
        <v>9</v>
      </c>
      <c r="D12" s="128">
        <v>2</v>
      </c>
      <c r="E12" s="124"/>
      <c r="F12" s="126">
        <f>D12*E12*4</f>
        <v>0</v>
      </c>
      <c r="G12" s="55"/>
      <c r="H12" s="55"/>
    </row>
    <row r="13" spans="2:8" ht="15.75" thickBot="1">
      <c r="B13" s="131" t="s">
        <v>152</v>
      </c>
      <c r="C13" s="66"/>
      <c r="D13" s="66"/>
      <c r="E13" s="66"/>
      <c r="F13" s="132">
        <f>SUM(F11:F12)</f>
        <v>0</v>
      </c>
      <c r="G13" s="55"/>
      <c r="H13" s="55"/>
    </row>
    <row r="14" spans="2:8" ht="19.5" thickBot="1">
      <c r="B14" s="133" t="s">
        <v>153</v>
      </c>
      <c r="C14" s="134"/>
      <c r="D14" s="134"/>
      <c r="E14" s="134"/>
      <c r="F14" s="135">
        <f>SUM(F13,F9)</f>
        <v>0</v>
      </c>
      <c r="G14" s="55"/>
      <c r="H14" s="55"/>
    </row>
    <row r="15" spans="2:6" ht="15">
      <c r="B15" s="55"/>
      <c r="C15" s="55"/>
      <c r="D15" s="55"/>
      <c r="E15" s="55"/>
      <c r="F15" s="55"/>
    </row>
    <row r="16" spans="2:6" ht="15">
      <c r="B16" s="67" t="s">
        <v>74</v>
      </c>
      <c r="C16" s="55"/>
      <c r="D16" s="55"/>
      <c r="E16" s="55"/>
      <c r="F16" s="55"/>
    </row>
    <row r="17" spans="2:6" ht="15">
      <c r="B17" s="55"/>
      <c r="C17" s="55"/>
      <c r="D17" s="55"/>
      <c r="E17" s="55"/>
      <c r="F17" s="55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zoomScale="90" zoomScaleNormal="90" zoomScaleSheetLayoutView="100" workbookViewId="0" topLeftCell="A1">
      <selection activeCell="E11" sqref="E11:E12"/>
    </sheetView>
  </sheetViews>
  <sheetFormatPr defaultColWidth="9.140625" defaultRowHeight="15"/>
  <cols>
    <col min="1" max="1" width="2.8515625" style="69" customWidth="1"/>
    <col min="2" max="2" width="120.140625" style="69" customWidth="1"/>
    <col min="3" max="3" width="9.28125" style="69" customWidth="1"/>
    <col min="4" max="5" width="16.421875" style="69" customWidth="1"/>
    <col min="6" max="6" width="17.28125" style="69" customWidth="1"/>
    <col min="7" max="16384" width="9.140625" style="69" customWidth="1"/>
  </cols>
  <sheetData>
    <row r="1" spans="2:8" ht="15.75" thickBot="1">
      <c r="B1" s="55" t="s">
        <v>57</v>
      </c>
      <c r="C1" s="68"/>
      <c r="E1" s="68"/>
      <c r="F1" s="56" t="s">
        <v>17</v>
      </c>
      <c r="G1" s="68"/>
      <c r="H1" s="68"/>
    </row>
    <row r="2" spans="2:8" ht="21">
      <c r="B2" s="228" t="s">
        <v>16</v>
      </c>
      <c r="C2" s="234"/>
      <c r="D2" s="234"/>
      <c r="E2" s="234"/>
      <c r="F2" s="235"/>
      <c r="G2" s="68"/>
      <c r="H2" s="68"/>
    </row>
    <row r="3" spans="2:8" ht="21.75" thickBot="1">
      <c r="B3" s="231" t="s">
        <v>2</v>
      </c>
      <c r="C3" s="236"/>
      <c r="D3" s="236"/>
      <c r="E3" s="236"/>
      <c r="F3" s="237"/>
      <c r="G3" s="68"/>
      <c r="H3" s="68"/>
    </row>
    <row r="4" spans="2:8" ht="51" customHeight="1" thickBot="1">
      <c r="B4" s="57" t="s">
        <v>3</v>
      </c>
      <c r="C4" s="58" t="s">
        <v>4</v>
      </c>
      <c r="D4" s="58" t="s">
        <v>149</v>
      </c>
      <c r="E4" s="58" t="s">
        <v>5</v>
      </c>
      <c r="F4" s="59" t="s">
        <v>150</v>
      </c>
      <c r="G4" s="68"/>
      <c r="H4" s="68"/>
    </row>
    <row r="5" spans="2:8" ht="18.75">
      <c r="B5" s="60" t="s">
        <v>6</v>
      </c>
      <c r="C5" s="70"/>
      <c r="D5" s="70"/>
      <c r="E5" s="70"/>
      <c r="F5" s="71"/>
      <c r="G5" s="68"/>
      <c r="H5" s="68"/>
    </row>
    <row r="6" spans="2:8" ht="15">
      <c r="B6" s="63" t="s">
        <v>197</v>
      </c>
      <c r="C6" s="64" t="s">
        <v>7</v>
      </c>
      <c r="D6" s="64">
        <v>1</v>
      </c>
      <c r="E6" s="123"/>
      <c r="F6" s="126">
        <f>D6*E6*4</f>
        <v>0</v>
      </c>
      <c r="G6" s="68"/>
      <c r="H6" s="68"/>
    </row>
    <row r="7" spans="2:8" ht="15">
      <c r="B7" s="120" t="s">
        <v>92</v>
      </c>
      <c r="C7" s="64" t="s">
        <v>8</v>
      </c>
      <c r="D7" s="64">
        <v>30</v>
      </c>
      <c r="E7" s="123"/>
      <c r="F7" s="126">
        <f aca="true" t="shared" si="0" ref="F7:F8">D7*E7*4</f>
        <v>0</v>
      </c>
      <c r="G7" s="68"/>
      <c r="H7" s="68"/>
    </row>
    <row r="8" spans="2:8" ht="15">
      <c r="B8" s="120" t="s">
        <v>93</v>
      </c>
      <c r="C8" s="64" t="s">
        <v>8</v>
      </c>
      <c r="D8" s="64">
        <v>6</v>
      </c>
      <c r="E8" s="123"/>
      <c r="F8" s="126">
        <f t="shared" si="0"/>
        <v>0</v>
      </c>
      <c r="G8" s="68"/>
      <c r="H8" s="68"/>
    </row>
    <row r="9" spans="2:8" ht="15" thickBot="1">
      <c r="B9" s="127" t="s">
        <v>151</v>
      </c>
      <c r="C9" s="136"/>
      <c r="D9" s="136"/>
      <c r="E9" s="136"/>
      <c r="F9" s="137">
        <f>SUM(F6:F8)</f>
        <v>0</v>
      </c>
      <c r="G9" s="68"/>
      <c r="H9" s="68"/>
    </row>
    <row r="10" spans="2:8" ht="18.75">
      <c r="B10" s="60" t="s">
        <v>11</v>
      </c>
      <c r="C10" s="70"/>
      <c r="D10" s="70"/>
      <c r="E10" s="70"/>
      <c r="F10" s="138"/>
      <c r="G10" s="68"/>
      <c r="H10" s="68"/>
    </row>
    <row r="11" spans="2:8" ht="15">
      <c r="B11" s="65" t="s">
        <v>110</v>
      </c>
      <c r="C11" s="72" t="s">
        <v>9</v>
      </c>
      <c r="D11" s="72">
        <v>10</v>
      </c>
      <c r="E11" s="139"/>
      <c r="F11" s="140">
        <f>D11*E11*4</f>
        <v>0</v>
      </c>
      <c r="G11" s="68"/>
      <c r="H11" s="68"/>
    </row>
    <row r="12" spans="2:8" ht="15.75" thickBot="1">
      <c r="B12" s="65" t="s">
        <v>111</v>
      </c>
      <c r="C12" s="73" t="s">
        <v>9</v>
      </c>
      <c r="D12" s="73">
        <v>2</v>
      </c>
      <c r="E12" s="141"/>
      <c r="F12" s="142">
        <f>D12*E12*4</f>
        <v>0</v>
      </c>
      <c r="G12" s="68"/>
      <c r="H12" s="68"/>
    </row>
    <row r="13" spans="2:8" ht="15" thickBot="1">
      <c r="B13" s="143" t="s">
        <v>152</v>
      </c>
      <c r="C13" s="144"/>
      <c r="D13" s="144"/>
      <c r="E13" s="144"/>
      <c r="F13" s="145">
        <f>SUM(F11:F12)</f>
        <v>0</v>
      </c>
      <c r="G13" s="68"/>
      <c r="H13" s="68"/>
    </row>
    <row r="14" spans="2:8" ht="19.5" thickBot="1">
      <c r="B14" s="133" t="s">
        <v>153</v>
      </c>
      <c r="C14" s="146"/>
      <c r="D14" s="146"/>
      <c r="E14" s="146"/>
      <c r="F14" s="135">
        <f>SUM(F13,F9)</f>
        <v>0</v>
      </c>
      <c r="G14" s="68"/>
      <c r="H14" s="68"/>
    </row>
    <row r="15" spans="2:6" ht="15">
      <c r="B15" s="68"/>
      <c r="C15" s="68"/>
      <c r="D15" s="68"/>
      <c r="E15" s="68"/>
      <c r="F15" s="68"/>
    </row>
    <row r="16" spans="2:6" ht="15">
      <c r="B16" s="67" t="s">
        <v>74</v>
      </c>
      <c r="C16" s="68"/>
      <c r="D16" s="68"/>
      <c r="E16" s="68"/>
      <c r="F16" s="68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zoomScale="90" zoomScaleNormal="90" zoomScaleSheetLayoutView="100" workbookViewId="0" topLeftCell="A1">
      <selection activeCell="E12" sqref="E12:E13"/>
    </sheetView>
  </sheetViews>
  <sheetFormatPr defaultColWidth="9.140625" defaultRowHeight="15"/>
  <cols>
    <col min="1" max="1" width="2.8515625" style="0" customWidth="1"/>
    <col min="2" max="2" width="121.140625" style="0" customWidth="1"/>
    <col min="3" max="3" width="10.28125" style="0" customWidth="1"/>
    <col min="4" max="4" width="14.00390625" style="0" customWidth="1"/>
    <col min="5" max="5" width="18.421875" style="0" customWidth="1"/>
    <col min="6" max="6" width="16.57421875" style="0" customWidth="1"/>
  </cols>
  <sheetData>
    <row r="1" spans="2:8" ht="15.75" thickBot="1">
      <c r="B1" s="1" t="s">
        <v>57</v>
      </c>
      <c r="C1" s="1"/>
      <c r="E1" s="1"/>
      <c r="F1" s="51" t="s">
        <v>28</v>
      </c>
      <c r="G1" s="1"/>
      <c r="H1" s="1"/>
    </row>
    <row r="2" spans="2:8" ht="20.25">
      <c r="B2" s="222" t="s">
        <v>18</v>
      </c>
      <c r="C2" s="223"/>
      <c r="D2" s="223"/>
      <c r="E2" s="223"/>
      <c r="F2" s="224"/>
      <c r="G2" s="1"/>
      <c r="H2" s="1"/>
    </row>
    <row r="3" spans="2:8" ht="21" thickBot="1">
      <c r="B3" s="225" t="s">
        <v>2</v>
      </c>
      <c r="C3" s="226"/>
      <c r="D3" s="226"/>
      <c r="E3" s="226"/>
      <c r="F3" s="227"/>
      <c r="G3" s="1"/>
      <c r="H3" s="1"/>
    </row>
    <row r="4" spans="2:8" ht="86.25" thickBot="1">
      <c r="B4" s="2" t="s">
        <v>3</v>
      </c>
      <c r="C4" s="3" t="s">
        <v>4</v>
      </c>
      <c r="D4" s="3" t="s">
        <v>149</v>
      </c>
      <c r="E4" s="3" t="s">
        <v>5</v>
      </c>
      <c r="F4" s="4" t="s">
        <v>150</v>
      </c>
      <c r="G4" s="1"/>
      <c r="H4" s="1"/>
    </row>
    <row r="5" spans="2:8" ht="18.75">
      <c r="B5" s="7" t="s">
        <v>6</v>
      </c>
      <c r="C5" s="8"/>
      <c r="D5" s="8"/>
      <c r="E5" s="8"/>
      <c r="F5" s="9"/>
      <c r="G5" s="1"/>
      <c r="H5" s="1"/>
    </row>
    <row r="6" spans="2:8" ht="15">
      <c r="B6" s="42" t="s">
        <v>197</v>
      </c>
      <c r="C6" s="5" t="s">
        <v>7</v>
      </c>
      <c r="D6" s="5">
        <v>1</v>
      </c>
      <c r="E6" s="121"/>
      <c r="F6" s="11">
        <f>D6*E6*4</f>
        <v>0</v>
      </c>
      <c r="G6" s="1"/>
      <c r="H6" s="1"/>
    </row>
    <row r="7" spans="2:8" ht="15">
      <c r="B7" s="53" t="s">
        <v>77</v>
      </c>
      <c r="C7" s="5" t="s">
        <v>7</v>
      </c>
      <c r="D7" s="5">
        <v>1</v>
      </c>
      <c r="E7" s="121"/>
      <c r="F7" s="11">
        <f aca="true" t="shared" si="0" ref="F7:F9">D7*E7*4</f>
        <v>0</v>
      </c>
      <c r="G7" s="1"/>
      <c r="H7" s="1"/>
    </row>
    <row r="8" spans="2:8" ht="15">
      <c r="B8" s="53" t="s">
        <v>92</v>
      </c>
      <c r="C8" s="5" t="s">
        <v>8</v>
      </c>
      <c r="D8" s="5">
        <v>30</v>
      </c>
      <c r="E8" s="123"/>
      <c r="F8" s="11">
        <f t="shared" si="0"/>
        <v>0</v>
      </c>
      <c r="G8" s="1"/>
      <c r="H8" s="1"/>
    </row>
    <row r="9" spans="2:8" ht="15">
      <c r="B9" s="53" t="s">
        <v>93</v>
      </c>
      <c r="C9" s="5" t="s">
        <v>8</v>
      </c>
      <c r="D9" s="5">
        <v>6</v>
      </c>
      <c r="E9" s="123"/>
      <c r="F9" s="11">
        <f t="shared" si="0"/>
        <v>0</v>
      </c>
      <c r="G9" s="1"/>
      <c r="H9" s="1"/>
    </row>
    <row r="10" spans="2:8" ht="15.75" thickBot="1">
      <c r="B10" s="109" t="s">
        <v>151</v>
      </c>
      <c r="C10" s="6"/>
      <c r="D10" s="6"/>
      <c r="E10" s="6"/>
      <c r="F10" s="125">
        <f>SUM(F6:F9)</f>
        <v>0</v>
      </c>
      <c r="G10" s="1"/>
      <c r="H10" s="1"/>
    </row>
    <row r="11" spans="2:8" ht="18.75">
      <c r="B11" s="7" t="s">
        <v>11</v>
      </c>
      <c r="C11" s="8"/>
      <c r="D11" s="8"/>
      <c r="E11" s="8"/>
      <c r="F11" s="110"/>
      <c r="G11" s="1"/>
      <c r="H11" s="1"/>
    </row>
    <row r="12" spans="2:8" ht="15">
      <c r="B12" s="10" t="s">
        <v>110</v>
      </c>
      <c r="C12" s="5" t="s">
        <v>9</v>
      </c>
      <c r="D12" s="5">
        <v>10</v>
      </c>
      <c r="E12" s="123"/>
      <c r="F12" s="11">
        <f>D12*E12*4</f>
        <v>0</v>
      </c>
      <c r="G12" s="1"/>
      <c r="H12" s="1"/>
    </row>
    <row r="13" spans="2:8" ht="15">
      <c r="B13" s="10" t="s">
        <v>111</v>
      </c>
      <c r="C13" s="5" t="s">
        <v>9</v>
      </c>
      <c r="D13" s="6">
        <v>2</v>
      </c>
      <c r="E13" s="124"/>
      <c r="F13" s="11">
        <f>D13*E13*4</f>
        <v>0</v>
      </c>
      <c r="G13" s="1"/>
      <c r="H13" s="1"/>
    </row>
    <row r="14" spans="2:8" ht="15.75" thickBot="1">
      <c r="B14" s="12" t="s">
        <v>152</v>
      </c>
      <c r="C14" s="13"/>
      <c r="D14" s="13"/>
      <c r="E14" s="13"/>
      <c r="F14" s="122">
        <f>SUM(F12:F13)</f>
        <v>0</v>
      </c>
      <c r="G14" s="1"/>
      <c r="H14" s="1"/>
    </row>
    <row r="15" spans="2:8" ht="19.5" thickBot="1">
      <c r="B15" s="14" t="s">
        <v>153</v>
      </c>
      <c r="C15" s="15"/>
      <c r="D15" s="15"/>
      <c r="E15" s="15"/>
      <c r="F15" s="16">
        <f>SUM(F14,F10)</f>
        <v>0</v>
      </c>
      <c r="G15" s="1"/>
      <c r="H15" s="1"/>
    </row>
    <row r="16" spans="2:6" ht="15">
      <c r="B16" s="1"/>
      <c r="C16" s="1"/>
      <c r="D16" s="1"/>
      <c r="E16" s="1"/>
      <c r="F16" s="1"/>
    </row>
    <row r="17" spans="2:6" ht="15">
      <c r="B17" s="43" t="s">
        <v>74</v>
      </c>
      <c r="C17" s="1"/>
      <c r="D17" s="1"/>
      <c r="E17" s="1"/>
      <c r="F17" s="1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zoomScale="90" zoomScaleNormal="90" zoomScaleSheetLayoutView="100" workbookViewId="0" topLeftCell="A1">
      <selection activeCell="E16" sqref="E16:E17"/>
    </sheetView>
  </sheetViews>
  <sheetFormatPr defaultColWidth="9.140625" defaultRowHeight="15"/>
  <cols>
    <col min="1" max="1" width="4.140625" style="0" customWidth="1"/>
    <col min="2" max="2" width="120.421875" style="0" customWidth="1"/>
    <col min="3" max="3" width="10.28125" style="0" customWidth="1"/>
    <col min="4" max="4" width="11.421875" style="0" customWidth="1"/>
    <col min="5" max="5" width="20.7109375" style="0" customWidth="1"/>
    <col min="6" max="6" width="17.8515625" style="0" customWidth="1"/>
  </cols>
  <sheetData>
    <row r="1" spans="2:8" ht="15.75" thickBot="1">
      <c r="B1" s="1" t="s">
        <v>57</v>
      </c>
      <c r="C1" s="1"/>
      <c r="E1" s="1"/>
      <c r="F1" s="51" t="s">
        <v>27</v>
      </c>
      <c r="G1" s="1"/>
      <c r="H1" s="1"/>
    </row>
    <row r="2" spans="2:8" ht="20.25">
      <c r="B2" s="222" t="s">
        <v>47</v>
      </c>
      <c r="C2" s="223"/>
      <c r="D2" s="223"/>
      <c r="E2" s="223"/>
      <c r="F2" s="224"/>
      <c r="G2" s="1"/>
      <c r="H2" s="1"/>
    </row>
    <row r="3" spans="2:8" ht="21" thickBot="1">
      <c r="B3" s="225" t="s">
        <v>2</v>
      </c>
      <c r="C3" s="226"/>
      <c r="D3" s="226"/>
      <c r="E3" s="226"/>
      <c r="F3" s="227"/>
      <c r="G3" s="1"/>
      <c r="H3" s="1"/>
    </row>
    <row r="4" spans="2:8" ht="56.25" customHeight="1" thickBot="1">
      <c r="B4" s="45" t="s">
        <v>3</v>
      </c>
      <c r="C4" s="46" t="s">
        <v>4</v>
      </c>
      <c r="D4" s="46" t="s">
        <v>149</v>
      </c>
      <c r="E4" s="46" t="s">
        <v>5</v>
      </c>
      <c r="F4" s="47" t="s">
        <v>150</v>
      </c>
      <c r="G4" s="1"/>
      <c r="H4" s="1"/>
    </row>
    <row r="5" spans="2:8" ht="18.75">
      <c r="B5" s="7" t="s">
        <v>6</v>
      </c>
      <c r="C5" s="8"/>
      <c r="D5" s="8"/>
      <c r="E5" s="8"/>
      <c r="F5" s="9"/>
      <c r="G5" s="1"/>
      <c r="H5" s="1"/>
    </row>
    <row r="6" spans="2:8" ht="15">
      <c r="B6" s="48" t="s">
        <v>118</v>
      </c>
      <c r="C6" s="41" t="s">
        <v>7</v>
      </c>
      <c r="D6" s="41">
        <v>11</v>
      </c>
      <c r="E6" s="121"/>
      <c r="F6" s="11">
        <f>D6*E6*4</f>
        <v>0</v>
      </c>
      <c r="G6" s="1"/>
      <c r="H6" s="1"/>
    </row>
    <row r="7" spans="2:8" ht="15">
      <c r="B7" s="48" t="s">
        <v>198</v>
      </c>
      <c r="C7" s="41" t="s">
        <v>7</v>
      </c>
      <c r="D7" s="41">
        <v>1</v>
      </c>
      <c r="E7" s="121"/>
      <c r="F7" s="11">
        <f aca="true" t="shared" si="0" ref="F7:F13">D7*E7*4</f>
        <v>0</v>
      </c>
      <c r="G7" s="1"/>
      <c r="H7" s="1"/>
    </row>
    <row r="8" spans="2:8" ht="15">
      <c r="B8" s="50" t="s">
        <v>139</v>
      </c>
      <c r="C8" s="41" t="s">
        <v>7</v>
      </c>
      <c r="D8" s="41">
        <v>1</v>
      </c>
      <c r="E8" s="121"/>
      <c r="F8" s="11">
        <f t="shared" si="0"/>
        <v>0</v>
      </c>
      <c r="G8" s="1"/>
      <c r="H8" s="1"/>
    </row>
    <row r="9" spans="2:8" ht="15">
      <c r="B9" s="50" t="s">
        <v>140</v>
      </c>
      <c r="C9" s="41" t="s">
        <v>7</v>
      </c>
      <c r="D9" s="41">
        <v>1</v>
      </c>
      <c r="E9" s="121"/>
      <c r="F9" s="11">
        <f t="shared" si="0"/>
        <v>0</v>
      </c>
      <c r="G9" s="1"/>
      <c r="H9" s="1"/>
    </row>
    <row r="10" spans="2:8" ht="15">
      <c r="B10" s="50" t="s">
        <v>141</v>
      </c>
      <c r="C10" s="41" t="s">
        <v>7</v>
      </c>
      <c r="D10" s="41">
        <v>0.5</v>
      </c>
      <c r="E10" s="121"/>
      <c r="F10" s="11">
        <f t="shared" si="0"/>
        <v>0</v>
      </c>
      <c r="G10" s="1"/>
      <c r="H10" s="1"/>
    </row>
    <row r="11" spans="2:8" ht="15">
      <c r="B11" s="49" t="s">
        <v>78</v>
      </c>
      <c r="C11" s="41" t="s">
        <v>7</v>
      </c>
      <c r="D11" s="41">
        <v>1</v>
      </c>
      <c r="E11" s="121"/>
      <c r="F11" s="11">
        <f t="shared" si="0"/>
        <v>0</v>
      </c>
      <c r="G11" s="1"/>
      <c r="H11" s="1"/>
    </row>
    <row r="12" spans="2:8" ht="15">
      <c r="B12" s="53" t="s">
        <v>92</v>
      </c>
      <c r="C12" s="5" t="s">
        <v>8</v>
      </c>
      <c r="D12" s="5">
        <v>10</v>
      </c>
      <c r="E12" s="121"/>
      <c r="F12" s="11">
        <f t="shared" si="0"/>
        <v>0</v>
      </c>
      <c r="G12" s="1"/>
      <c r="H12" s="1"/>
    </row>
    <row r="13" spans="2:8" ht="15">
      <c r="B13" s="53" t="s">
        <v>93</v>
      </c>
      <c r="C13" s="5" t="s">
        <v>8</v>
      </c>
      <c r="D13" s="5">
        <v>5</v>
      </c>
      <c r="E13" s="121"/>
      <c r="F13" s="11">
        <f t="shared" si="0"/>
        <v>0</v>
      </c>
      <c r="G13" s="1"/>
      <c r="H13" s="1"/>
    </row>
    <row r="14" spans="2:8" ht="15.75" thickBot="1">
      <c r="B14" s="12" t="s">
        <v>151</v>
      </c>
      <c r="C14" s="13"/>
      <c r="D14" s="13"/>
      <c r="E14" s="13"/>
      <c r="F14" s="122">
        <f>SUM(F6:F13)</f>
        <v>0</v>
      </c>
      <c r="G14" s="1"/>
      <c r="H14" s="1"/>
    </row>
    <row r="15" spans="2:8" ht="18.75">
      <c r="B15" s="7" t="s">
        <v>11</v>
      </c>
      <c r="C15" s="8"/>
      <c r="D15" s="8"/>
      <c r="E15" s="8"/>
      <c r="F15" s="110"/>
      <c r="G15" s="1"/>
      <c r="H15" s="1"/>
    </row>
    <row r="16" spans="2:8" ht="15">
      <c r="B16" s="10" t="s">
        <v>110</v>
      </c>
      <c r="C16" s="5" t="s">
        <v>9</v>
      </c>
      <c r="D16" s="5">
        <v>5</v>
      </c>
      <c r="E16" s="123"/>
      <c r="F16" s="11">
        <f>D16*E16*4</f>
        <v>0</v>
      </c>
      <c r="G16" s="1"/>
      <c r="H16" s="1"/>
    </row>
    <row r="17" spans="2:8" ht="15">
      <c r="B17" s="10" t="s">
        <v>111</v>
      </c>
      <c r="C17" s="5" t="s">
        <v>9</v>
      </c>
      <c r="D17" s="6">
        <v>1</v>
      </c>
      <c r="E17" s="124"/>
      <c r="F17" s="11">
        <f>D17*E17*4</f>
        <v>0</v>
      </c>
      <c r="G17" s="1"/>
      <c r="H17" s="1"/>
    </row>
    <row r="18" spans="2:8" ht="15.75" thickBot="1">
      <c r="B18" s="12" t="s">
        <v>152</v>
      </c>
      <c r="C18" s="13"/>
      <c r="D18" s="13"/>
      <c r="E18" s="13"/>
      <c r="F18" s="122">
        <f>SUM(F16:F17)</f>
        <v>0</v>
      </c>
      <c r="G18" s="1"/>
      <c r="H18" s="1"/>
    </row>
    <row r="19" spans="2:8" ht="19.5" thickBot="1">
      <c r="B19" s="14" t="s">
        <v>153</v>
      </c>
      <c r="C19" s="15"/>
      <c r="D19" s="15"/>
      <c r="E19" s="15"/>
      <c r="F19" s="16">
        <f>SUM(F18,F14)</f>
        <v>0</v>
      </c>
      <c r="G19" s="1"/>
      <c r="H19" s="1"/>
    </row>
    <row r="21" ht="15">
      <c r="B21" s="43" t="s">
        <v>74</v>
      </c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4"/>
  <sheetViews>
    <sheetView zoomScale="90" zoomScaleNormal="90" zoomScaleSheetLayoutView="100" workbookViewId="0" topLeftCell="A1">
      <selection activeCell="E10" sqref="E10"/>
    </sheetView>
  </sheetViews>
  <sheetFormatPr defaultColWidth="9.140625" defaultRowHeight="15"/>
  <cols>
    <col min="1" max="1" width="2.8515625" style="0" customWidth="1"/>
    <col min="2" max="2" width="95.57421875" style="0" customWidth="1"/>
    <col min="3" max="3" width="10.28125" style="0" customWidth="1"/>
    <col min="4" max="4" width="16.421875" style="0" customWidth="1"/>
    <col min="5" max="5" width="19.00390625" style="0" customWidth="1"/>
    <col min="6" max="6" width="19.140625" style="0" customWidth="1"/>
  </cols>
  <sheetData>
    <row r="1" spans="2:8" ht="15.75" thickBot="1">
      <c r="B1" s="1" t="s">
        <v>57</v>
      </c>
      <c r="C1" s="17"/>
      <c r="E1" s="1"/>
      <c r="F1" s="52" t="s">
        <v>26</v>
      </c>
      <c r="G1" s="1"/>
      <c r="H1" s="1"/>
    </row>
    <row r="2" spans="2:8" ht="20.25">
      <c r="B2" s="238" t="s">
        <v>19</v>
      </c>
      <c r="C2" s="239"/>
      <c r="D2" s="239"/>
      <c r="E2" s="239"/>
      <c r="F2" s="240"/>
      <c r="G2" s="1"/>
      <c r="H2" s="1"/>
    </row>
    <row r="3" spans="2:8" ht="21" thickBot="1">
      <c r="B3" s="225" t="s">
        <v>2</v>
      </c>
      <c r="C3" s="226"/>
      <c r="D3" s="226"/>
      <c r="E3" s="226"/>
      <c r="F3" s="227"/>
      <c r="G3" s="1"/>
      <c r="H3" s="1"/>
    </row>
    <row r="4" spans="2:8" ht="86.25" thickBot="1">
      <c r="B4" s="2" t="s">
        <v>3</v>
      </c>
      <c r="C4" s="3" t="s">
        <v>4</v>
      </c>
      <c r="D4" s="3" t="s">
        <v>149</v>
      </c>
      <c r="E4" s="3" t="s">
        <v>5</v>
      </c>
      <c r="F4" s="4" t="s">
        <v>150</v>
      </c>
      <c r="G4" s="1"/>
      <c r="H4" s="1"/>
    </row>
    <row r="5" spans="2:8" ht="18.75">
      <c r="B5" s="7" t="s">
        <v>6</v>
      </c>
      <c r="C5" s="8"/>
      <c r="D5" s="8"/>
      <c r="E5" s="8"/>
      <c r="F5" s="9"/>
      <c r="G5" s="1"/>
      <c r="H5" s="1"/>
    </row>
    <row r="6" spans="2:8" ht="15">
      <c r="B6" s="42" t="s">
        <v>197</v>
      </c>
      <c r="C6" s="5" t="s">
        <v>7</v>
      </c>
      <c r="D6" s="5">
        <v>1</v>
      </c>
      <c r="E6" s="121"/>
      <c r="F6" s="11">
        <f>D6*E6*4</f>
        <v>0</v>
      </c>
      <c r="G6" s="1"/>
      <c r="H6" s="1"/>
    </row>
    <row r="7" spans="2:8" ht="15">
      <c r="B7" s="10" t="s">
        <v>94</v>
      </c>
      <c r="C7" s="5" t="s">
        <v>8</v>
      </c>
      <c r="D7" s="5">
        <v>30</v>
      </c>
      <c r="E7" s="123"/>
      <c r="F7" s="11">
        <f aca="true" t="shared" si="0" ref="F7">D7*E7*4</f>
        <v>0</v>
      </c>
      <c r="G7" s="1"/>
      <c r="H7" s="1"/>
    </row>
    <row r="8" spans="2:8" ht="15.75" thickBot="1">
      <c r="B8" s="109" t="s">
        <v>151</v>
      </c>
      <c r="C8" s="6"/>
      <c r="D8" s="6"/>
      <c r="E8" s="6"/>
      <c r="F8" s="125">
        <f>SUM(F6:F7)</f>
        <v>0</v>
      </c>
      <c r="G8" s="1"/>
      <c r="H8" s="1"/>
    </row>
    <row r="9" spans="2:8" ht="18.75">
      <c r="B9" s="7" t="s">
        <v>11</v>
      </c>
      <c r="C9" s="8"/>
      <c r="D9" s="8"/>
      <c r="E9" s="8"/>
      <c r="F9" s="110"/>
      <c r="G9" s="1"/>
      <c r="H9" s="1"/>
    </row>
    <row r="10" spans="2:8" ht="15">
      <c r="B10" s="10" t="s">
        <v>110</v>
      </c>
      <c r="C10" s="5" t="s">
        <v>9</v>
      </c>
      <c r="D10" s="5">
        <v>5</v>
      </c>
      <c r="E10" s="123"/>
      <c r="F10" s="11">
        <f>D10*E10*4</f>
        <v>0</v>
      </c>
      <c r="G10" s="1"/>
      <c r="H10" s="1"/>
    </row>
    <row r="11" spans="2:8" ht="15.75" thickBot="1">
      <c r="B11" s="12" t="s">
        <v>152</v>
      </c>
      <c r="C11" s="13"/>
      <c r="D11" s="13"/>
      <c r="E11" s="13"/>
      <c r="F11" s="122">
        <f>SUM(F10:F10)</f>
        <v>0</v>
      </c>
      <c r="G11" s="1"/>
      <c r="H11" s="1"/>
    </row>
    <row r="12" spans="2:8" ht="19.5" thickBot="1">
      <c r="B12" s="14" t="s">
        <v>153</v>
      </c>
      <c r="C12" s="15"/>
      <c r="D12" s="15"/>
      <c r="E12" s="15"/>
      <c r="F12" s="16">
        <f>SUM(F11,F8)</f>
        <v>0</v>
      </c>
      <c r="G12" s="1"/>
      <c r="H12" s="1"/>
    </row>
    <row r="13" spans="2:6" ht="15">
      <c r="B13" s="1"/>
      <c r="C13" s="1"/>
      <c r="D13" s="1"/>
      <c r="E13" s="1"/>
      <c r="F13" s="1"/>
    </row>
    <row r="14" spans="2:6" ht="15">
      <c r="B14" s="43" t="s">
        <v>74</v>
      </c>
      <c r="C14" s="1"/>
      <c r="D14" s="1"/>
      <c r="E14" s="1"/>
      <c r="F14" s="1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zoomScale="90" zoomScaleNormal="90" zoomScaleSheetLayoutView="100" workbookViewId="0" topLeftCell="A1">
      <selection activeCell="E15" sqref="E15:E16"/>
    </sheetView>
  </sheetViews>
  <sheetFormatPr defaultColWidth="9.140625" defaultRowHeight="15"/>
  <cols>
    <col min="1" max="1" width="2.8515625" style="0" customWidth="1"/>
    <col min="2" max="2" width="121.7109375" style="0" customWidth="1"/>
    <col min="3" max="3" width="10.28125" style="0" customWidth="1"/>
    <col min="4" max="4" width="15.57421875" style="0" customWidth="1"/>
    <col min="5" max="5" width="16.28125" style="0" customWidth="1"/>
    <col min="6" max="6" width="17.140625" style="0" customWidth="1"/>
  </cols>
  <sheetData>
    <row r="1" spans="2:8" ht="15.75" thickBot="1">
      <c r="B1" s="1" t="s">
        <v>57</v>
      </c>
      <c r="C1" s="1"/>
      <c r="E1" s="1"/>
      <c r="F1" s="51" t="s">
        <v>25</v>
      </c>
      <c r="G1" s="1"/>
      <c r="H1" s="1"/>
    </row>
    <row r="2" spans="2:8" ht="20.25">
      <c r="B2" s="222" t="s">
        <v>20</v>
      </c>
      <c r="C2" s="223"/>
      <c r="D2" s="223"/>
      <c r="E2" s="223"/>
      <c r="F2" s="224"/>
      <c r="G2" s="1"/>
      <c r="H2" s="1"/>
    </row>
    <row r="3" spans="2:8" ht="21" thickBot="1">
      <c r="B3" s="225" t="s">
        <v>2</v>
      </c>
      <c r="C3" s="226"/>
      <c r="D3" s="226"/>
      <c r="E3" s="226"/>
      <c r="F3" s="227"/>
      <c r="G3" s="1"/>
      <c r="H3" s="1"/>
    </row>
    <row r="4" spans="2:8" ht="51.75" customHeight="1" thickBot="1">
      <c r="B4" s="2" t="s">
        <v>3</v>
      </c>
      <c r="C4" s="3" t="s">
        <v>4</v>
      </c>
      <c r="D4" s="3" t="s">
        <v>149</v>
      </c>
      <c r="E4" s="3" t="s">
        <v>5</v>
      </c>
      <c r="F4" s="4" t="s">
        <v>150</v>
      </c>
      <c r="G4" s="1"/>
      <c r="H4" s="1"/>
    </row>
    <row r="5" spans="2:8" ht="18.75">
      <c r="B5" s="7" t="s">
        <v>6</v>
      </c>
      <c r="C5" s="8"/>
      <c r="D5" s="8"/>
      <c r="E5" s="8"/>
      <c r="F5" s="9"/>
      <c r="G5" s="1"/>
      <c r="H5" s="1"/>
    </row>
    <row r="6" spans="2:8" ht="15">
      <c r="B6" s="10" t="s">
        <v>119</v>
      </c>
      <c r="C6" s="44" t="s">
        <v>9</v>
      </c>
      <c r="D6" s="147">
        <v>5</v>
      </c>
      <c r="E6" s="148"/>
      <c r="F6" s="11">
        <f>D6*E6*4</f>
        <v>0</v>
      </c>
      <c r="G6" s="1"/>
      <c r="H6" s="1"/>
    </row>
    <row r="7" spans="2:8" ht="15">
      <c r="B7" s="42" t="s">
        <v>199</v>
      </c>
      <c r="C7" s="44" t="s">
        <v>7</v>
      </c>
      <c r="D7" s="149">
        <v>3</v>
      </c>
      <c r="E7" s="123"/>
      <c r="F7" s="11">
        <f aca="true" t="shared" si="0" ref="F7:F12">D7*E7*4</f>
        <v>0</v>
      </c>
      <c r="G7" s="1"/>
      <c r="H7" s="1"/>
    </row>
    <row r="8" spans="2:8" ht="15">
      <c r="B8" s="42" t="s">
        <v>79</v>
      </c>
      <c r="C8" s="44" t="s">
        <v>7</v>
      </c>
      <c r="D8" s="150">
        <v>0.25</v>
      </c>
      <c r="E8" s="123"/>
      <c r="F8" s="11">
        <f t="shared" si="0"/>
        <v>0</v>
      </c>
      <c r="G8" s="1"/>
      <c r="H8" s="1"/>
    </row>
    <row r="9" spans="2:8" ht="15">
      <c r="B9" s="42" t="s">
        <v>80</v>
      </c>
      <c r="C9" s="44" t="s">
        <v>7</v>
      </c>
      <c r="D9" s="150">
        <v>0.25</v>
      </c>
      <c r="E9" s="123"/>
      <c r="F9" s="11">
        <f t="shared" si="0"/>
        <v>0</v>
      </c>
      <c r="G9" s="1"/>
      <c r="H9" s="1"/>
    </row>
    <row r="10" spans="2:8" ht="15">
      <c r="B10" s="18" t="s">
        <v>81</v>
      </c>
      <c r="C10" s="44" t="s">
        <v>7</v>
      </c>
      <c r="D10" s="149">
        <v>26</v>
      </c>
      <c r="E10" s="123"/>
      <c r="F10" s="11">
        <f t="shared" si="0"/>
        <v>0</v>
      </c>
      <c r="G10" s="1"/>
      <c r="H10" s="1"/>
    </row>
    <row r="11" spans="2:8" ht="15">
      <c r="B11" s="10" t="s">
        <v>95</v>
      </c>
      <c r="C11" s="5" t="s">
        <v>8</v>
      </c>
      <c r="D11" s="5">
        <v>50</v>
      </c>
      <c r="E11" s="123"/>
      <c r="F11" s="11">
        <f t="shared" si="0"/>
        <v>0</v>
      </c>
      <c r="G11" s="1"/>
      <c r="H11" s="1"/>
    </row>
    <row r="12" spans="2:8" ht="15">
      <c r="B12" s="10" t="s">
        <v>93</v>
      </c>
      <c r="C12" s="5" t="s">
        <v>8</v>
      </c>
      <c r="D12" s="5">
        <v>15</v>
      </c>
      <c r="E12" s="123"/>
      <c r="F12" s="11">
        <f t="shared" si="0"/>
        <v>0</v>
      </c>
      <c r="G12" s="1"/>
      <c r="H12" s="1"/>
    </row>
    <row r="13" spans="2:8" ht="15.75" thickBot="1">
      <c r="B13" s="109" t="s">
        <v>151</v>
      </c>
      <c r="C13" s="6"/>
      <c r="D13" s="6"/>
      <c r="E13" s="6"/>
      <c r="F13" s="125">
        <f>SUM(F6:F12)</f>
        <v>0</v>
      </c>
      <c r="G13" s="1"/>
      <c r="H13" s="1"/>
    </row>
    <row r="14" spans="2:8" ht="18.75">
      <c r="B14" s="7" t="s">
        <v>11</v>
      </c>
      <c r="C14" s="8"/>
      <c r="D14" s="8"/>
      <c r="E14" s="8"/>
      <c r="F14" s="110"/>
      <c r="G14" s="1"/>
      <c r="H14" s="1"/>
    </row>
    <row r="15" spans="2:8" ht="15">
      <c r="B15" s="10" t="s">
        <v>110</v>
      </c>
      <c r="C15" s="5" t="s">
        <v>9</v>
      </c>
      <c r="D15" s="5">
        <v>15</v>
      </c>
      <c r="E15" s="123"/>
      <c r="F15" s="11">
        <f>D15*E15*4</f>
        <v>0</v>
      </c>
      <c r="G15" s="1"/>
      <c r="H15" s="1"/>
    </row>
    <row r="16" spans="2:8" ht="15">
      <c r="B16" s="10" t="s">
        <v>111</v>
      </c>
      <c r="C16" s="5" t="s">
        <v>9</v>
      </c>
      <c r="D16" s="6">
        <v>5</v>
      </c>
      <c r="E16" s="124"/>
      <c r="F16" s="11">
        <f>D16*E16*4</f>
        <v>0</v>
      </c>
      <c r="G16" s="1"/>
      <c r="H16" s="1"/>
    </row>
    <row r="17" spans="2:8" ht="15.75" thickBot="1">
      <c r="B17" s="12" t="s">
        <v>152</v>
      </c>
      <c r="C17" s="13"/>
      <c r="D17" s="13"/>
      <c r="E17" s="13"/>
      <c r="F17" s="122">
        <f>SUM(F15:F16)</f>
        <v>0</v>
      </c>
      <c r="G17" s="1"/>
      <c r="H17" s="1"/>
    </row>
    <row r="18" spans="2:8" ht="19.5" thickBot="1">
      <c r="B18" s="14" t="s">
        <v>153</v>
      </c>
      <c r="C18" s="15"/>
      <c r="D18" s="15"/>
      <c r="E18" s="15"/>
      <c r="F18" s="16">
        <f>SUM(F17,F13)</f>
        <v>0</v>
      </c>
      <c r="G18" s="1"/>
      <c r="H18" s="1"/>
    </row>
    <row r="19" spans="2:6" ht="15">
      <c r="B19" s="1"/>
      <c r="C19" s="1"/>
      <c r="D19" s="1"/>
      <c r="E19" s="1"/>
      <c r="F19" s="1"/>
    </row>
    <row r="20" spans="2:6" ht="15">
      <c r="B20" s="43" t="s">
        <v>74</v>
      </c>
      <c r="C20" s="1"/>
      <c r="D20" s="1"/>
      <c r="E20" s="1"/>
      <c r="F20" s="1"/>
    </row>
    <row r="21" spans="2:6" ht="15">
      <c r="B21" s="1"/>
      <c r="C21" s="1"/>
      <c r="D21" s="1"/>
      <c r="E21" s="1"/>
      <c r="F21" s="1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 Pavel</dc:creator>
  <cp:keywords/>
  <dc:description/>
  <cp:lastModifiedBy>autor</cp:lastModifiedBy>
  <cp:lastPrinted>2018-02-06T13:55:54Z</cp:lastPrinted>
  <dcterms:created xsi:type="dcterms:W3CDTF">2015-05-21T11:13:01Z</dcterms:created>
  <dcterms:modified xsi:type="dcterms:W3CDTF">2018-02-06T14:35:16Z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-1602759214</vt:i4>
  </property>
  <property fmtid="{D5CDD505-2E9C-101B-9397-08002B2CF9AE}" pid="4" name="_EmailSubject">
    <vt:lpwstr>FM smlouva Plzeň</vt:lpwstr>
  </property>
  <property fmtid="{D5CDD505-2E9C-101B-9397-08002B2CF9AE}" pid="5" name="_AuthorEmail">
    <vt:lpwstr>Martin.Rehak@cnb.cz</vt:lpwstr>
  </property>
  <property fmtid="{D5CDD505-2E9C-101B-9397-08002B2CF9AE}" pid="6" name="_AuthorEmailDisplayName">
    <vt:lpwstr>Řehák Martin</vt:lpwstr>
  </property>
  <property fmtid="{D5CDD505-2E9C-101B-9397-08002B2CF9AE}" pid="7" name="_PreviousAdHocReviewCycleID">
    <vt:i4>1400082606</vt:i4>
  </property>
  <property fmtid="{D5CDD505-2E9C-101B-9397-08002B2CF9AE}" pid="8" name="_ReviewingToolsShownOnce">
    <vt:lpwstr/>
  </property>
</Properties>
</file>