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<sst xmlns="http://schemas.openxmlformats.org/spreadsheetml/2006/main" count="81" uniqueCount="73">
  <si>
    <t>Cenová tabulka</t>
  </si>
  <si>
    <t>výběr hotovosti z bankomatu v zahraničí</t>
  </si>
  <si>
    <t xml:space="preserve">výběr hotovosti na přepážce/ve směnárně v ČR </t>
  </si>
  <si>
    <t xml:space="preserve">výběr hotovosti na přepážce/ve směnárně v zahraničí </t>
  </si>
  <si>
    <t>Změny limitu na žádost klienta</t>
  </si>
  <si>
    <t xml:space="preserve">Předčasná automatická obnova </t>
  </si>
  <si>
    <t>Poř. č.</t>
  </si>
  <si>
    <t>Karta</t>
  </si>
  <si>
    <t xml:space="preserve">ČÁST A </t>
  </si>
  <si>
    <t xml:space="preserve">ČÁST B </t>
  </si>
  <si>
    <t xml:space="preserve">ČÁST C </t>
  </si>
  <si>
    <t>R</t>
  </si>
  <si>
    <t>Q</t>
  </si>
  <si>
    <t>Poplatek v % z vybrané, resp. placené, částky za jednu platbu či výběr (vyplní dodavatel)</t>
  </si>
  <si>
    <t xml:space="preserve">Platební operace </t>
  </si>
  <si>
    <t xml:space="preserve">platba kartou  </t>
  </si>
  <si>
    <t xml:space="preserve">Vydání náhradní hotovosti v zahraničí </t>
  </si>
  <si>
    <t xml:space="preserve">Vydání náhradní karty v zahraničí </t>
  </si>
  <si>
    <r>
      <t xml:space="preserve">Obnovené vydání </t>
    </r>
    <r>
      <rPr>
        <sz val="10"/>
        <rFont val="Times New Roman"/>
        <family val="1"/>
      </rPr>
      <t xml:space="preserve">platební karty s původní platností (z důvodu poškození, ztráty apod.) </t>
    </r>
  </si>
  <si>
    <r>
      <t xml:space="preserve">Služba </t>
    </r>
  </si>
  <si>
    <t>výběr hotovosti na pokladně obchodníka (CashBack)</t>
  </si>
  <si>
    <t>Odblokování karty (u dočasné blokace)</t>
  </si>
  <si>
    <t xml:space="preserve">Expresní vydání/zaslání platební karty </t>
  </si>
  <si>
    <t xml:space="preserve">Opakované vydání/zaslání PIN </t>
  </si>
  <si>
    <t xml:space="preserve">první výběr hotovosti v daném měsíci z bankomatu dodavatele / smluvního partnera </t>
  </si>
  <si>
    <t xml:space="preserve">druhý výběr hotovosti v daném měsíci z bankomatu dodavatele / smluvního partnera </t>
  </si>
  <si>
    <t xml:space="preserve">třetí a další výběr hotovosti v daném měsíci z bankomatu dodavatele / smluvního partnera </t>
  </si>
  <si>
    <t xml:space="preserve">výběr hotovosti z bankomatu jiného dodavatele v ČR </t>
  </si>
  <si>
    <t>Dočasná blokace (vztahuje se pouze na autorizované transakce)</t>
  </si>
  <si>
    <t xml:space="preserve">Změna PIN prostřednictvím bankomatu v ČR </t>
  </si>
  <si>
    <t xml:space="preserve">Poskytování platebních karet a služeb s nimi spojených </t>
  </si>
  <si>
    <t>Cestovní pojištění k platebním kartám</t>
  </si>
  <si>
    <t>Pojištění</t>
  </si>
  <si>
    <t>Předpokládaný modelově stanovený počet ročních poplatků za 4 roky</t>
  </si>
  <si>
    <t>Pojištění ztráty a krádeže platební karty</t>
  </si>
  <si>
    <t xml:space="preserve">ČÁST D </t>
  </si>
  <si>
    <t xml:space="preserve">ČÁST E </t>
  </si>
  <si>
    <t>Předpokládaný modelově stanovený počet měsíčních poplatků za 4 roky</t>
  </si>
  <si>
    <t>S</t>
  </si>
  <si>
    <t>T</t>
  </si>
  <si>
    <t>Předpokládaný modelově stanovený počet plateb či výběrů za 4 roky</t>
  </si>
  <si>
    <t>Předpokládaný modelově stanovený počet služeb za 4 roky</t>
  </si>
  <si>
    <t>Nabídková cena celkem část A</t>
  </si>
  <si>
    <t>Nabídková cena celkem část B</t>
  </si>
  <si>
    <t>Nabídková cena celkem část C</t>
  </si>
  <si>
    <t>Nabídková cena celkem část D</t>
  </si>
  <si>
    <t>Nabídková cena celkem část E</t>
  </si>
  <si>
    <t>Příloha č. 1 ZD</t>
  </si>
  <si>
    <t>Vydání/výroba  karty s vlastním designem ČNB</t>
  </si>
  <si>
    <t>standardní embosovaná karta pro fyzickou osobu</t>
  </si>
  <si>
    <t>nadstandardní embosovaná karta pro fyzickou osobu (včetně pojištění)</t>
  </si>
  <si>
    <t>standardní embosovaná karta pro právnickou osobu</t>
  </si>
  <si>
    <t xml:space="preserve">Trvalá blokace embosované karty </t>
  </si>
  <si>
    <t>pojistná částka 20 tis. Kč</t>
  </si>
  <si>
    <t>pojistná částka 100 tis. Kč</t>
  </si>
  <si>
    <t>pojistná částka 500 tis. Kč</t>
  </si>
  <si>
    <t>klasické - pojistná částka 1,5 mil.Kč</t>
  </si>
  <si>
    <t>extra - pojistná částka 3,5 mil. Kč</t>
  </si>
  <si>
    <t xml:space="preserve">klasické (varianta Family) -  pojistná částka 1,5 mil. Kč </t>
  </si>
  <si>
    <t>extra (varianta Family) -  pojistná částka 3,5 mil. Kč</t>
  </si>
  <si>
    <t>Pojištění léčebných výloh</t>
  </si>
  <si>
    <t>Konkrétní obchodní název karty  (vyplní dodavatel, nemusí být vyplněno)</t>
  </si>
  <si>
    <t>Obchodní název cestovního pojištění   (vyplní dodavatel, nemusí být vyplněno)</t>
  </si>
  <si>
    <t>Obchodní název pojištění ztráty a krádeže platební karty (vyplní dodavatel, nemusí být vyplněno)</t>
  </si>
  <si>
    <t>Cena za 4 roky v Kč s DPH</t>
  </si>
  <si>
    <t>Měsíční poplatek za jednu kartu v Kč s DPH (vyplní dodavatel)</t>
  </si>
  <si>
    <t>Fixní poplatek za jednu platbu či výběr v Kč s DPH (vyplní dodavatel)</t>
  </si>
  <si>
    <t>Cena za 4 roky v Kč s DPH = R*S+Q*S*T</t>
  </si>
  <si>
    <t>Poplatek za jednu službu v Kč s DPH (vyplní dodavatel)</t>
  </si>
  <si>
    <t>Roční poplatek za jedno pojištění v Kč s DPH (vyplní dodavatel)</t>
  </si>
  <si>
    <t>Cena za 4 roky v Kč s  DPH</t>
  </si>
  <si>
    <t xml:space="preserve">Celková nabídková cena v Kč s DPH, tj. součet celkových nabídkových cen za část A až E </t>
  </si>
  <si>
    <t>Předpokládaná modelově stanovená průměrná jednorázově vybraná (placená) částka v Kč s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</si>
</sst>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.00_ ;[Red]\-#,##0.00\ 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" fontId="2" fillId="33" borderId="10" xfId="47" applyNumberFormat="1" applyFont="1" applyFill="1" applyBorder="1" applyAlignment="1" applyProtection="1">
      <alignment horizontal="center" vertical="center" wrapText="1"/>
      <protection locked="0"/>
    </xf>
    <xf numFmtId="4" fontId="2" fillId="33" borderId="11" xfId="47" applyNumberFormat="1" applyFont="1" applyFill="1" applyBorder="1" applyAlignment="1" applyProtection="1">
      <alignment horizontal="center" vertical="center" wrapText="1"/>
      <protection locked="0"/>
    </xf>
    <xf numFmtId="10" fontId="2" fillId="33" borderId="11" xfId="47" applyNumberFormat="1" applyFont="1" applyFill="1" applyBorder="1" applyAlignment="1" applyProtection="1">
      <alignment horizontal="center" vertical="center" wrapText="1"/>
      <protection locked="0"/>
    </xf>
    <xf numFmtId="10" fontId="2" fillId="33" borderId="12" xfId="47" applyNumberFormat="1" applyFont="1" applyFill="1" applyBorder="1" applyAlignment="1" applyProtection="1">
      <alignment horizontal="center" vertical="center" wrapText="1"/>
      <protection locked="0"/>
    </xf>
    <xf numFmtId="3" fontId="31" fillId="0" borderId="0" xfId="0" applyNumberFormat="1" applyFont="1" applyAlignment="1" applyProtection="1">
      <alignment/>
      <protection/>
    </xf>
    <xf numFmtId="2" fontId="13" fillId="34" borderId="0" xfId="48" applyNumberFormat="1" applyFont="1" applyFill="1" applyBorder="1" applyAlignment="1" applyProtection="1">
      <alignment/>
      <protection/>
    </xf>
    <xf numFmtId="3" fontId="35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3" fontId="2" fillId="0" borderId="11" xfId="47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3" fontId="2" fillId="0" borderId="18" xfId="47" applyNumberFormat="1" applyFont="1" applyFill="1" applyBorder="1" applyAlignment="1" applyProtection="1">
      <alignment horizontal="center" vertical="center" wrapText="1"/>
      <protection/>
    </xf>
    <xf numFmtId="4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4" fontId="3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ill="1" applyBorder="1" applyAlignment="1" applyProtection="1">
      <alignment horizontal="center" vertical="center"/>
      <protection/>
    </xf>
    <xf numFmtId="4" fontId="2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left" vertical="center" wrapText="1"/>
      <protection/>
    </xf>
    <xf numFmtId="3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ill="1" applyBorder="1" applyAlignment="1" applyProtection="1">
      <alignment horizontal="center" vertical="center"/>
      <protection/>
    </xf>
    <xf numFmtId="4" fontId="3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" fontId="3" fillId="0" borderId="34" xfId="0" applyNumberFormat="1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vertical="center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47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left"/>
      <protection/>
    </xf>
    <xf numFmtId="0" fontId="6" fillId="0" borderId="38" xfId="0" applyFont="1" applyBorder="1" applyAlignment="1" applyProtection="1">
      <alignment horizontal="left"/>
      <protection/>
    </xf>
    <xf numFmtId="0" fontId="10" fillId="0" borderId="39" xfId="0" applyFont="1" applyBorder="1" applyAlignment="1" applyProtection="1">
      <alignment horizontal="left" vertical="center" wrapText="1"/>
      <protection/>
    </xf>
    <xf numFmtId="0" fontId="10" fillId="0" borderId="40" xfId="0" applyFont="1" applyBorder="1" applyAlignment="1" applyProtection="1">
      <alignment horizontal="left" vertical="center" wrapText="1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12" fillId="0" borderId="42" xfId="0" applyFont="1" applyBorder="1" applyAlignment="1" applyProtection="1">
      <alignment horizontal="left" vertical="center"/>
      <protection/>
    </xf>
    <xf numFmtId="0" fontId="12" fillId="0" borderId="41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2" fontId="13" fillId="34" borderId="35" xfId="0" applyNumberFormat="1" applyFont="1" applyFill="1" applyBorder="1" applyAlignment="1" applyProtection="1">
      <alignment horizontal="center"/>
      <protection/>
    </xf>
    <xf numFmtId="2" fontId="13" fillId="34" borderId="21" xfId="0" applyNumberFormat="1" applyFont="1" applyFill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right"/>
      <protection/>
    </xf>
    <xf numFmtId="0" fontId="6" fillId="0" borderId="44" xfId="0" applyFont="1" applyBorder="1" applyAlignment="1" applyProtection="1">
      <alignment horizontal="right"/>
      <protection/>
    </xf>
    <xf numFmtId="0" fontId="10" fillId="0" borderId="45" xfId="0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 applyProtection="1">
      <alignment horizontal="right"/>
      <protection/>
    </xf>
    <xf numFmtId="0" fontId="6" fillId="0" borderId="41" xfId="0" applyFont="1" applyBorder="1" applyAlignment="1" applyProtection="1">
      <alignment horizontal="right"/>
      <protection/>
    </xf>
    <xf numFmtId="0" fontId="6" fillId="0" borderId="41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4" fontId="11" fillId="0" borderId="42" xfId="0" applyNumberFormat="1" applyFont="1" applyFill="1" applyBorder="1" applyAlignment="1" applyProtection="1">
      <alignment horizontal="left" vertical="center" wrapText="1"/>
      <protection/>
    </xf>
    <xf numFmtId="4" fontId="11" fillId="0" borderId="41" xfId="0" applyNumberFormat="1" applyFont="1" applyFill="1" applyBorder="1" applyAlignment="1" applyProtection="1">
      <alignment horizontal="left" vertical="center" wrapText="1"/>
      <protection/>
    </xf>
    <xf numFmtId="4" fontId="11" fillId="0" borderId="47" xfId="0" applyNumberFormat="1" applyFont="1" applyFill="1" applyBorder="1" applyAlignment="1" applyProtection="1">
      <alignment horizontal="left" vertical="center" wrapText="1"/>
      <protection/>
    </xf>
    <xf numFmtId="0" fontId="10" fillId="0" borderId="42" xfId="0" applyFont="1" applyFill="1" applyBorder="1" applyAlignment="1" applyProtection="1">
      <alignment horizontal="left" vertical="center" wrapText="1"/>
      <protection/>
    </xf>
    <xf numFmtId="0" fontId="10" fillId="0" borderId="41" xfId="0" applyFont="1" applyFill="1" applyBorder="1" applyAlignment="1" applyProtection="1">
      <alignment horizontal="left" vertical="center" wrapText="1"/>
      <protection/>
    </xf>
    <xf numFmtId="0" fontId="10" fillId="0" borderId="48" xfId="0" applyFont="1" applyBorder="1" applyAlignment="1" applyProtection="1">
      <alignment horizontal="center"/>
      <protection/>
    </xf>
    <xf numFmtId="0" fontId="10" fillId="0" borderId="37" xfId="0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10" fillId="0" borderId="47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3"/>
  <sheetViews>
    <sheetView tabSelected="1" zoomScale="88" zoomScaleNormal="88" zoomScalePageLayoutView="0" workbookViewId="0" topLeftCell="A16">
      <selection activeCell="D7" sqref="D7"/>
    </sheetView>
  </sheetViews>
  <sheetFormatPr defaultColWidth="9.140625" defaultRowHeight="12.75"/>
  <cols>
    <col min="1" max="1" width="2.8515625" style="8" customWidth="1"/>
    <col min="2" max="2" width="4.7109375" style="8" customWidth="1"/>
    <col min="3" max="3" width="42.421875" style="8" customWidth="1"/>
    <col min="4" max="4" width="38.140625" style="8" customWidth="1"/>
    <col min="5" max="5" width="20.57421875" style="8" customWidth="1"/>
    <col min="6" max="6" width="17.57421875" style="8" customWidth="1"/>
    <col min="7" max="7" width="28.57421875" style="8" customWidth="1"/>
    <col min="8" max="8" width="23.28125" style="8" customWidth="1"/>
    <col min="9" max="9" width="23.8515625" style="8" customWidth="1"/>
    <col min="10" max="16384" width="9.140625" style="8" customWidth="1"/>
  </cols>
  <sheetData>
    <row r="1" spans="6:9" ht="12.75">
      <c r="F1" s="96" t="s">
        <v>47</v>
      </c>
      <c r="G1" s="96"/>
      <c r="H1" s="96"/>
      <c r="I1" s="96"/>
    </row>
    <row r="2" spans="2:6" ht="13.5" thickBot="1">
      <c r="B2" s="9"/>
      <c r="C2" s="9"/>
      <c r="D2" s="9"/>
      <c r="E2" s="9"/>
      <c r="F2" s="9"/>
    </row>
    <row r="3" spans="2:7" ht="18.75">
      <c r="B3" s="102" t="s">
        <v>30</v>
      </c>
      <c r="C3" s="103"/>
      <c r="D3" s="103"/>
      <c r="E3" s="103"/>
      <c r="F3" s="103"/>
      <c r="G3" s="104"/>
    </row>
    <row r="4" spans="2:7" ht="27.75" thickBot="1">
      <c r="B4" s="105" t="s">
        <v>0</v>
      </c>
      <c r="C4" s="106"/>
      <c r="D4" s="106"/>
      <c r="E4" s="106"/>
      <c r="F4" s="106"/>
      <c r="G4" s="107"/>
    </row>
    <row r="5" spans="2:7" ht="21" thickBot="1">
      <c r="B5" s="93" t="s">
        <v>8</v>
      </c>
      <c r="C5" s="94"/>
      <c r="D5" s="94"/>
      <c r="E5" s="94"/>
      <c r="F5" s="94"/>
      <c r="G5" s="95"/>
    </row>
    <row r="6" spans="2:10" ht="49.5" customHeight="1">
      <c r="B6" s="10" t="s">
        <v>6</v>
      </c>
      <c r="C6" s="11" t="s">
        <v>7</v>
      </c>
      <c r="D6" s="11" t="s">
        <v>61</v>
      </c>
      <c r="E6" s="12" t="s">
        <v>65</v>
      </c>
      <c r="F6" s="13" t="s">
        <v>37</v>
      </c>
      <c r="G6" s="14" t="s">
        <v>64</v>
      </c>
      <c r="J6" s="15"/>
    </row>
    <row r="7" spans="2:10" ht="32.25" customHeight="1">
      <c r="B7" s="16">
        <v>1</v>
      </c>
      <c r="C7" s="17" t="s">
        <v>49</v>
      </c>
      <c r="D7" s="60"/>
      <c r="E7" s="1"/>
      <c r="F7" s="18">
        <v>70000</v>
      </c>
      <c r="G7" s="19">
        <f>E7*F7</f>
        <v>0</v>
      </c>
      <c r="J7" s="7">
        <f>IF((TRUNC(E7,2)-E7)=0,0,1)</f>
        <v>0</v>
      </c>
    </row>
    <row r="8" spans="2:10" ht="34.5" customHeight="1">
      <c r="B8" s="16">
        <v>2</v>
      </c>
      <c r="C8" s="17" t="s">
        <v>51</v>
      </c>
      <c r="D8" s="60"/>
      <c r="E8" s="1"/>
      <c r="F8" s="18">
        <v>35000</v>
      </c>
      <c r="G8" s="19">
        <f>E8*F8</f>
        <v>0</v>
      </c>
      <c r="J8" s="7">
        <f>IF((TRUNC(E8,2)-E8)=0,0,1)</f>
        <v>0</v>
      </c>
    </row>
    <row r="9" spans="2:10" ht="36" customHeight="1" thickBot="1">
      <c r="B9" s="20">
        <f>B8+1</f>
        <v>3</v>
      </c>
      <c r="C9" s="21" t="s">
        <v>50</v>
      </c>
      <c r="D9" s="60"/>
      <c r="E9" s="1"/>
      <c r="F9" s="22">
        <v>240</v>
      </c>
      <c r="G9" s="23">
        <f>E9*F9</f>
        <v>0</v>
      </c>
      <c r="J9" s="7">
        <f>IF((TRUNC(E9,2)-E9)=0,0,1)</f>
        <v>0</v>
      </c>
    </row>
    <row r="10" spans="2:10" ht="33.75" customHeight="1" thickBot="1">
      <c r="B10" s="24">
        <v>4</v>
      </c>
      <c r="C10" s="100" t="s">
        <v>42</v>
      </c>
      <c r="D10" s="101"/>
      <c r="E10" s="101"/>
      <c r="F10" s="108"/>
      <c r="G10" s="25">
        <f>SUM(G7:G9)</f>
        <v>0</v>
      </c>
      <c r="J10" s="15"/>
    </row>
    <row r="11" spans="2:10" ht="13.5" thickBot="1">
      <c r="B11" s="26"/>
      <c r="C11" s="26"/>
      <c r="F11" s="26"/>
      <c r="G11" s="26"/>
      <c r="J11" s="15"/>
    </row>
    <row r="12" spans="2:10" ht="24.75" customHeight="1" thickBot="1">
      <c r="B12" s="93" t="s">
        <v>9</v>
      </c>
      <c r="C12" s="94"/>
      <c r="D12" s="94"/>
      <c r="E12" s="94"/>
      <c r="F12" s="94"/>
      <c r="G12" s="94"/>
      <c r="H12" s="95"/>
      <c r="J12" s="15"/>
    </row>
    <row r="13" spans="2:10" ht="70.5" customHeight="1">
      <c r="B13" s="10" t="s">
        <v>6</v>
      </c>
      <c r="C13" s="11" t="s">
        <v>14</v>
      </c>
      <c r="D13" s="11" t="s">
        <v>66</v>
      </c>
      <c r="E13" s="13" t="s">
        <v>13</v>
      </c>
      <c r="F13" s="13" t="s">
        <v>40</v>
      </c>
      <c r="G13" s="11" t="s">
        <v>72</v>
      </c>
      <c r="H13" s="14" t="s">
        <v>67</v>
      </c>
      <c r="J13" s="15"/>
    </row>
    <row r="14" spans="2:10" ht="12.75">
      <c r="B14" s="27"/>
      <c r="C14" s="28"/>
      <c r="D14" s="29" t="s">
        <v>11</v>
      </c>
      <c r="E14" s="30" t="s">
        <v>12</v>
      </c>
      <c r="F14" s="29" t="s">
        <v>38</v>
      </c>
      <c r="G14" s="31" t="s">
        <v>39</v>
      </c>
      <c r="H14" s="32"/>
      <c r="J14" s="15"/>
    </row>
    <row r="15" spans="2:12" ht="24.75" customHeight="1">
      <c r="B15" s="16">
        <v>5</v>
      </c>
      <c r="C15" s="33" t="s">
        <v>15</v>
      </c>
      <c r="D15" s="2"/>
      <c r="E15" s="3"/>
      <c r="F15" s="34">
        <v>450000</v>
      </c>
      <c r="G15" s="35">
        <v>900</v>
      </c>
      <c r="H15" s="36">
        <f aca="true" t="shared" si="0" ref="H15:H23">D15*F15+E15*F15*G15</f>
        <v>0</v>
      </c>
      <c r="I15" s="37"/>
      <c r="J15" s="7">
        <f>IF((TRUNC(D15,2)-D15)=0,0,1)</f>
        <v>0</v>
      </c>
      <c r="K15" s="5"/>
      <c r="L15" s="38"/>
    </row>
    <row r="16" spans="2:12" ht="25.5">
      <c r="B16" s="39">
        <v>6</v>
      </c>
      <c r="C16" s="33" t="s">
        <v>24</v>
      </c>
      <c r="D16" s="2"/>
      <c r="E16" s="4"/>
      <c r="F16" s="34">
        <v>50000</v>
      </c>
      <c r="G16" s="35">
        <v>4000</v>
      </c>
      <c r="H16" s="36">
        <f t="shared" si="0"/>
        <v>0</v>
      </c>
      <c r="I16" s="37"/>
      <c r="J16" s="7">
        <f>IF((TRUNC(D16,2)-D16)=0,0,1)</f>
        <v>0</v>
      </c>
      <c r="K16" s="5"/>
      <c r="L16" s="38"/>
    </row>
    <row r="17" spans="2:12" ht="24.75" customHeight="1">
      <c r="B17" s="16">
        <v>7</v>
      </c>
      <c r="C17" s="33" t="s">
        <v>25</v>
      </c>
      <c r="D17" s="2"/>
      <c r="E17" s="2"/>
      <c r="F17" s="34">
        <v>25000</v>
      </c>
      <c r="G17" s="35">
        <v>4000</v>
      </c>
      <c r="H17" s="36">
        <f t="shared" si="0"/>
        <v>0</v>
      </c>
      <c r="I17" s="37"/>
      <c r="J17" s="7">
        <f aca="true" t="shared" si="1" ref="J17:J23">IF((TRUNC(D17,2)-D17)=0,0,1)</f>
        <v>0</v>
      </c>
      <c r="K17" s="5"/>
      <c r="L17" s="38"/>
    </row>
    <row r="18" spans="2:12" ht="25.5">
      <c r="B18" s="16">
        <v>8</v>
      </c>
      <c r="C18" s="33" t="s">
        <v>26</v>
      </c>
      <c r="D18" s="2"/>
      <c r="E18" s="2"/>
      <c r="F18" s="34">
        <v>30000</v>
      </c>
      <c r="G18" s="35">
        <v>4000</v>
      </c>
      <c r="H18" s="36">
        <f t="shared" si="0"/>
        <v>0</v>
      </c>
      <c r="I18" s="37"/>
      <c r="J18" s="7">
        <f t="shared" si="1"/>
        <v>0</v>
      </c>
      <c r="K18" s="5"/>
      <c r="L18" s="38"/>
    </row>
    <row r="19" spans="2:12" ht="25.5">
      <c r="B19" s="16">
        <v>9</v>
      </c>
      <c r="C19" s="33" t="s">
        <v>27</v>
      </c>
      <c r="D19" s="2"/>
      <c r="E19" s="2"/>
      <c r="F19" s="34">
        <v>10000</v>
      </c>
      <c r="G19" s="35">
        <v>5000</v>
      </c>
      <c r="H19" s="36">
        <f t="shared" si="0"/>
        <v>0</v>
      </c>
      <c r="I19" s="37"/>
      <c r="J19" s="7">
        <f t="shared" si="1"/>
        <v>0</v>
      </c>
      <c r="K19" s="5"/>
      <c r="L19" s="38"/>
    </row>
    <row r="20" spans="2:12" ht="27" customHeight="1">
      <c r="B20" s="16">
        <f>B19+1</f>
        <v>10</v>
      </c>
      <c r="C20" s="33" t="s">
        <v>1</v>
      </c>
      <c r="D20" s="2"/>
      <c r="E20" s="2"/>
      <c r="F20" s="34">
        <v>1000</v>
      </c>
      <c r="G20" s="35">
        <v>5000</v>
      </c>
      <c r="H20" s="36">
        <f t="shared" si="0"/>
        <v>0</v>
      </c>
      <c r="I20" s="37"/>
      <c r="J20" s="7">
        <f t="shared" si="1"/>
        <v>0</v>
      </c>
      <c r="K20" s="5"/>
      <c r="L20" s="38"/>
    </row>
    <row r="21" spans="2:12" ht="26.25" customHeight="1">
      <c r="B21" s="16">
        <f>B20+1</f>
        <v>11</v>
      </c>
      <c r="C21" s="33" t="s">
        <v>2</v>
      </c>
      <c r="D21" s="2"/>
      <c r="E21" s="2"/>
      <c r="F21" s="34">
        <v>10</v>
      </c>
      <c r="G21" s="35">
        <v>5000</v>
      </c>
      <c r="H21" s="36">
        <f t="shared" si="0"/>
        <v>0</v>
      </c>
      <c r="I21" s="37"/>
      <c r="J21" s="7">
        <f t="shared" si="1"/>
        <v>0</v>
      </c>
      <c r="K21" s="5"/>
      <c r="L21" s="38"/>
    </row>
    <row r="22" spans="2:12" ht="25.5">
      <c r="B22" s="16">
        <v>13</v>
      </c>
      <c r="C22" s="33" t="s">
        <v>3</v>
      </c>
      <c r="D22" s="2"/>
      <c r="E22" s="2"/>
      <c r="F22" s="34">
        <v>10</v>
      </c>
      <c r="G22" s="35">
        <v>5000</v>
      </c>
      <c r="H22" s="36">
        <f t="shared" si="0"/>
        <v>0</v>
      </c>
      <c r="I22" s="37"/>
      <c r="J22" s="7">
        <f t="shared" si="1"/>
        <v>0</v>
      </c>
      <c r="K22" s="5"/>
      <c r="L22" s="38"/>
    </row>
    <row r="23" spans="2:12" ht="26.25" thickBot="1">
      <c r="B23" s="20">
        <v>14</v>
      </c>
      <c r="C23" s="40" t="s">
        <v>20</v>
      </c>
      <c r="D23" s="2"/>
      <c r="E23" s="2"/>
      <c r="F23" s="41">
        <v>20</v>
      </c>
      <c r="G23" s="42">
        <v>500</v>
      </c>
      <c r="H23" s="36">
        <f t="shared" si="0"/>
        <v>0</v>
      </c>
      <c r="I23" s="37"/>
      <c r="J23" s="7">
        <f t="shared" si="1"/>
        <v>0</v>
      </c>
      <c r="K23" s="5"/>
      <c r="L23" s="38"/>
    </row>
    <row r="24" spans="2:12" ht="30" customHeight="1" thickBot="1">
      <c r="B24" s="24">
        <v>15</v>
      </c>
      <c r="C24" s="97" t="s">
        <v>43</v>
      </c>
      <c r="D24" s="98"/>
      <c r="E24" s="98"/>
      <c r="F24" s="98"/>
      <c r="G24" s="99"/>
      <c r="H24" s="43">
        <f>SUM(H15:H23)</f>
        <v>0</v>
      </c>
      <c r="I24" s="37"/>
      <c r="J24" s="38"/>
      <c r="K24" s="38"/>
      <c r="L24" s="38"/>
    </row>
    <row r="25" spans="3:10" ht="13.5" thickBot="1">
      <c r="C25" s="37"/>
      <c r="D25" s="37"/>
      <c r="E25" s="37"/>
      <c r="F25" s="37"/>
      <c r="G25" s="37"/>
      <c r="H25" s="37"/>
      <c r="I25" s="37"/>
      <c r="J25" s="15"/>
    </row>
    <row r="26" spans="2:10" ht="25.5" customHeight="1" thickBot="1">
      <c r="B26" s="72" t="s">
        <v>10</v>
      </c>
      <c r="C26" s="73"/>
      <c r="D26" s="73"/>
      <c r="E26" s="73"/>
      <c r="F26" s="74"/>
      <c r="G26" s="44"/>
      <c r="H26" s="37"/>
      <c r="I26" s="37"/>
      <c r="J26" s="15"/>
    </row>
    <row r="27" spans="2:10" ht="38.25">
      <c r="B27" s="45" t="s">
        <v>6</v>
      </c>
      <c r="C27" s="46" t="s">
        <v>19</v>
      </c>
      <c r="D27" s="47" t="s">
        <v>68</v>
      </c>
      <c r="E27" s="46" t="s">
        <v>41</v>
      </c>
      <c r="F27" s="48" t="s">
        <v>64</v>
      </c>
      <c r="G27" s="44"/>
      <c r="H27" s="37"/>
      <c r="I27" s="37"/>
      <c r="J27" s="15"/>
    </row>
    <row r="28" spans="2:10" ht="30" customHeight="1">
      <c r="B28" s="20">
        <v>16</v>
      </c>
      <c r="C28" s="17" t="s">
        <v>52</v>
      </c>
      <c r="D28" s="1"/>
      <c r="E28" s="49">
        <v>60</v>
      </c>
      <c r="F28" s="36">
        <f aca="true" t="shared" si="2" ref="F28:F37">D28*E28</f>
        <v>0</v>
      </c>
      <c r="G28" s="44"/>
      <c r="H28" s="37"/>
      <c r="I28" s="37"/>
      <c r="J28" s="7">
        <f aca="true" t="shared" si="3" ref="J28:J39">IF((TRUNC(D28,2)-D28)=0,0,1)</f>
        <v>0</v>
      </c>
    </row>
    <row r="29" spans="2:10" ht="27" customHeight="1">
      <c r="B29" s="16">
        <v>17</v>
      </c>
      <c r="C29" s="17" t="s">
        <v>28</v>
      </c>
      <c r="D29" s="1"/>
      <c r="E29" s="34">
        <v>20</v>
      </c>
      <c r="F29" s="36">
        <f t="shared" si="2"/>
        <v>0</v>
      </c>
      <c r="G29" s="44"/>
      <c r="H29" s="37"/>
      <c r="I29" s="37"/>
      <c r="J29" s="7">
        <f t="shared" si="3"/>
        <v>0</v>
      </c>
    </row>
    <row r="30" spans="2:10" ht="22.5" customHeight="1">
      <c r="B30" s="16">
        <v>18</v>
      </c>
      <c r="C30" s="17" t="s">
        <v>4</v>
      </c>
      <c r="D30" s="1"/>
      <c r="E30" s="34">
        <v>50</v>
      </c>
      <c r="F30" s="36">
        <f t="shared" si="2"/>
        <v>0</v>
      </c>
      <c r="G30" s="44"/>
      <c r="H30" s="37"/>
      <c r="I30" s="37"/>
      <c r="J30" s="7">
        <f t="shared" si="3"/>
        <v>0</v>
      </c>
    </row>
    <row r="31" spans="2:10" ht="24.75" customHeight="1">
      <c r="B31" s="16">
        <f>B30+1</f>
        <v>19</v>
      </c>
      <c r="C31" s="17" t="s">
        <v>22</v>
      </c>
      <c r="D31" s="1"/>
      <c r="E31" s="34">
        <v>120</v>
      </c>
      <c r="F31" s="36">
        <f t="shared" si="2"/>
        <v>0</v>
      </c>
      <c r="G31" s="44"/>
      <c r="H31" s="37"/>
      <c r="I31" s="37"/>
      <c r="J31" s="7">
        <f t="shared" si="3"/>
        <v>0</v>
      </c>
    </row>
    <row r="32" spans="2:10" ht="24.75" customHeight="1">
      <c r="B32" s="27">
        <v>20</v>
      </c>
      <c r="C32" s="17" t="s">
        <v>23</v>
      </c>
      <c r="D32" s="1"/>
      <c r="E32" s="34">
        <v>60</v>
      </c>
      <c r="F32" s="36">
        <f>D32*E32</f>
        <v>0</v>
      </c>
      <c r="G32" s="44"/>
      <c r="H32" s="37"/>
      <c r="I32" s="37"/>
      <c r="J32" s="7">
        <f t="shared" si="3"/>
        <v>0</v>
      </c>
    </row>
    <row r="33" spans="2:10" ht="27.75" customHeight="1">
      <c r="B33" s="16">
        <v>21</v>
      </c>
      <c r="C33" s="17" t="s">
        <v>29</v>
      </c>
      <c r="D33" s="1"/>
      <c r="E33" s="34">
        <v>300</v>
      </c>
      <c r="F33" s="36">
        <f>D33*E33</f>
        <v>0</v>
      </c>
      <c r="G33" s="44"/>
      <c r="H33" s="37"/>
      <c r="I33" s="37"/>
      <c r="J33" s="7">
        <f t="shared" si="3"/>
        <v>0</v>
      </c>
    </row>
    <row r="34" spans="2:10" ht="25.5">
      <c r="B34" s="27">
        <v>22</v>
      </c>
      <c r="C34" s="17" t="s">
        <v>18</v>
      </c>
      <c r="D34" s="1"/>
      <c r="E34" s="34">
        <v>40</v>
      </c>
      <c r="F34" s="36">
        <f t="shared" si="2"/>
        <v>0</v>
      </c>
      <c r="G34" s="44"/>
      <c r="H34" s="37"/>
      <c r="I34" s="37"/>
      <c r="J34" s="7">
        <f t="shared" si="3"/>
        <v>0</v>
      </c>
    </row>
    <row r="35" spans="2:10" ht="19.5" customHeight="1">
      <c r="B35" s="16">
        <v>23</v>
      </c>
      <c r="C35" s="17" t="s">
        <v>5</v>
      </c>
      <c r="D35" s="1"/>
      <c r="E35" s="34">
        <v>60</v>
      </c>
      <c r="F35" s="36">
        <f t="shared" si="2"/>
        <v>0</v>
      </c>
      <c r="G35" s="44"/>
      <c r="H35" s="37"/>
      <c r="I35" s="37"/>
      <c r="J35" s="7">
        <f t="shared" si="3"/>
        <v>0</v>
      </c>
    </row>
    <row r="36" spans="2:10" ht="23.25" customHeight="1">
      <c r="B36" s="27">
        <f>B35+1</f>
        <v>24</v>
      </c>
      <c r="C36" s="17" t="s">
        <v>16</v>
      </c>
      <c r="D36" s="1"/>
      <c r="E36" s="34">
        <v>4</v>
      </c>
      <c r="F36" s="36">
        <f t="shared" si="2"/>
        <v>0</v>
      </c>
      <c r="G36" s="44"/>
      <c r="H36" s="37"/>
      <c r="I36" s="37"/>
      <c r="J36" s="7">
        <f t="shared" si="3"/>
        <v>0</v>
      </c>
    </row>
    <row r="37" spans="2:10" ht="24" customHeight="1">
      <c r="B37" s="16">
        <f>B36+1</f>
        <v>25</v>
      </c>
      <c r="C37" s="17" t="s">
        <v>17</v>
      </c>
      <c r="D37" s="1"/>
      <c r="E37" s="34">
        <v>12</v>
      </c>
      <c r="F37" s="36">
        <f t="shared" si="2"/>
        <v>0</v>
      </c>
      <c r="G37" s="44"/>
      <c r="H37" s="37"/>
      <c r="I37" s="37"/>
      <c r="J37" s="7">
        <f t="shared" si="3"/>
        <v>0</v>
      </c>
    </row>
    <row r="38" spans="2:10" ht="20.25" customHeight="1">
      <c r="B38" s="10">
        <v>26</v>
      </c>
      <c r="C38" s="17" t="s">
        <v>21</v>
      </c>
      <c r="D38" s="1"/>
      <c r="E38" s="34">
        <v>90</v>
      </c>
      <c r="F38" s="36">
        <f>PRODUCT(D38*E38)</f>
        <v>0</v>
      </c>
      <c r="G38" s="44"/>
      <c r="H38" s="37"/>
      <c r="I38" s="37"/>
      <c r="J38" s="7">
        <f t="shared" si="3"/>
        <v>0</v>
      </c>
    </row>
    <row r="39" spans="2:10" ht="21.75" customHeight="1" thickBot="1">
      <c r="B39" s="20">
        <v>27</v>
      </c>
      <c r="C39" s="50" t="s">
        <v>48</v>
      </c>
      <c r="D39" s="1"/>
      <c r="E39" s="41">
        <v>2000</v>
      </c>
      <c r="F39" s="36">
        <f>PRODUCT(D39*E39)</f>
        <v>0</v>
      </c>
      <c r="G39" s="44"/>
      <c r="H39" s="37"/>
      <c r="I39" s="37"/>
      <c r="J39" s="7">
        <f t="shared" si="3"/>
        <v>0</v>
      </c>
    </row>
    <row r="40" spans="2:10" ht="32.25" customHeight="1" thickBot="1">
      <c r="B40" s="24">
        <v>28</v>
      </c>
      <c r="C40" s="100" t="s">
        <v>44</v>
      </c>
      <c r="D40" s="101"/>
      <c r="E40" s="101"/>
      <c r="F40" s="25">
        <f>SUM(F28:F39)</f>
        <v>0</v>
      </c>
      <c r="G40" s="44"/>
      <c r="H40" s="37"/>
      <c r="I40" s="37"/>
      <c r="J40" s="15"/>
    </row>
    <row r="41" spans="3:10" ht="13.5" thickBot="1">
      <c r="C41" s="37"/>
      <c r="D41" s="37"/>
      <c r="E41" s="37"/>
      <c r="F41" s="37"/>
      <c r="G41" s="37"/>
      <c r="H41" s="37"/>
      <c r="I41" s="37"/>
      <c r="J41" s="15"/>
    </row>
    <row r="42" spans="2:10" ht="21" thickBot="1">
      <c r="B42" s="83" t="s">
        <v>35</v>
      </c>
      <c r="C42" s="84"/>
      <c r="D42" s="85" t="s">
        <v>31</v>
      </c>
      <c r="E42" s="85"/>
      <c r="F42" s="85"/>
      <c r="G42" s="85"/>
      <c r="H42" s="85"/>
      <c r="I42" s="86"/>
      <c r="J42" s="15"/>
    </row>
    <row r="43" spans="2:10" ht="43.5" customHeight="1">
      <c r="B43" s="10" t="s">
        <v>6</v>
      </c>
      <c r="C43" s="30" t="s">
        <v>60</v>
      </c>
      <c r="D43" s="87" t="s">
        <v>62</v>
      </c>
      <c r="E43" s="88"/>
      <c r="F43" s="89"/>
      <c r="G43" s="13" t="s">
        <v>69</v>
      </c>
      <c r="H43" s="13" t="s">
        <v>33</v>
      </c>
      <c r="I43" s="14" t="s">
        <v>70</v>
      </c>
      <c r="J43" s="15"/>
    </row>
    <row r="44" spans="2:10" ht="26.25" customHeight="1">
      <c r="B44" s="16">
        <v>29</v>
      </c>
      <c r="C44" s="51" t="s">
        <v>56</v>
      </c>
      <c r="D44" s="90"/>
      <c r="E44" s="91"/>
      <c r="F44" s="92"/>
      <c r="G44" s="59"/>
      <c r="H44" s="34">
        <v>80</v>
      </c>
      <c r="I44" s="19">
        <f>G44*H44</f>
        <v>0</v>
      </c>
      <c r="J44" s="7">
        <f>IF((TRUNC(G44,2)-G44)=0,0,1)</f>
        <v>0</v>
      </c>
    </row>
    <row r="45" spans="2:10" ht="25.5">
      <c r="B45" s="16">
        <v>30</v>
      </c>
      <c r="C45" s="51" t="s">
        <v>58</v>
      </c>
      <c r="D45" s="90"/>
      <c r="E45" s="91"/>
      <c r="F45" s="92"/>
      <c r="G45" s="59"/>
      <c r="H45" s="29">
        <v>20</v>
      </c>
      <c r="I45" s="19">
        <f>G45*H45</f>
        <v>0</v>
      </c>
      <c r="J45" s="7">
        <f>IF((TRUNC(G45,2)-G45)=0,0,1)</f>
        <v>0</v>
      </c>
    </row>
    <row r="46" spans="2:15" ht="24" customHeight="1">
      <c r="B46" s="16">
        <v>31</v>
      </c>
      <c r="C46" s="51" t="s">
        <v>57</v>
      </c>
      <c r="D46" s="90"/>
      <c r="E46" s="91"/>
      <c r="F46" s="92"/>
      <c r="G46" s="59"/>
      <c r="H46" s="29">
        <v>12</v>
      </c>
      <c r="I46" s="19">
        <f>G46*H46</f>
        <v>0</v>
      </c>
      <c r="J46" s="7">
        <f>IF((TRUNC(G46,2)-G46)=0,0,1)</f>
        <v>0</v>
      </c>
      <c r="L46" s="37"/>
      <c r="M46" s="37"/>
      <c r="N46" s="37"/>
      <c r="O46" s="37"/>
    </row>
    <row r="47" spans="2:10" ht="26.25" customHeight="1" thickBot="1">
      <c r="B47" s="16">
        <v>32</v>
      </c>
      <c r="C47" s="51" t="s">
        <v>59</v>
      </c>
      <c r="D47" s="90"/>
      <c r="E47" s="91"/>
      <c r="F47" s="92"/>
      <c r="G47" s="59"/>
      <c r="H47" s="29">
        <v>12</v>
      </c>
      <c r="I47" s="19">
        <f>G47*H47</f>
        <v>0</v>
      </c>
      <c r="J47" s="7">
        <f>IF((TRUNC(G47,2)-G47)=0,0,1)</f>
        <v>0</v>
      </c>
    </row>
    <row r="48" spans="2:10" ht="30" customHeight="1" thickBot="1">
      <c r="B48" s="52">
        <v>33</v>
      </c>
      <c r="C48" s="82" t="s">
        <v>45</v>
      </c>
      <c r="D48" s="82"/>
      <c r="E48" s="82"/>
      <c r="F48" s="82"/>
      <c r="G48" s="82"/>
      <c r="H48" s="82"/>
      <c r="I48" s="43">
        <f>SUM(I44:I47)</f>
        <v>0</v>
      </c>
      <c r="J48" s="15"/>
    </row>
    <row r="49" ht="13.5" thickBot="1">
      <c r="J49" s="15"/>
    </row>
    <row r="50" spans="2:10" ht="20.25">
      <c r="B50" s="80" t="s">
        <v>36</v>
      </c>
      <c r="C50" s="81"/>
      <c r="D50" s="68" t="s">
        <v>34</v>
      </c>
      <c r="E50" s="68"/>
      <c r="F50" s="68"/>
      <c r="G50" s="68"/>
      <c r="H50" s="68"/>
      <c r="I50" s="69"/>
      <c r="J50" s="15"/>
    </row>
    <row r="51" spans="2:10" ht="67.5" customHeight="1">
      <c r="B51" s="16" t="s">
        <v>6</v>
      </c>
      <c r="C51" s="29" t="s">
        <v>32</v>
      </c>
      <c r="D51" s="62" t="s">
        <v>63</v>
      </c>
      <c r="E51" s="63"/>
      <c r="F51" s="64"/>
      <c r="G51" s="53" t="s">
        <v>69</v>
      </c>
      <c r="H51" s="53" t="s">
        <v>33</v>
      </c>
      <c r="I51" s="54" t="s">
        <v>64</v>
      </c>
      <c r="J51" s="15"/>
    </row>
    <row r="52" spans="2:10" ht="27" customHeight="1">
      <c r="B52" s="16">
        <v>34</v>
      </c>
      <c r="C52" s="51" t="s">
        <v>53</v>
      </c>
      <c r="D52" s="65"/>
      <c r="E52" s="66"/>
      <c r="F52" s="67"/>
      <c r="G52" s="59"/>
      <c r="H52" s="55">
        <v>220</v>
      </c>
      <c r="I52" s="19">
        <f>G52*H52</f>
        <v>0</v>
      </c>
      <c r="J52" s="7">
        <f>IF((TRUNC(G52,2)-G52)=0,0,1)</f>
        <v>0</v>
      </c>
    </row>
    <row r="53" spans="2:10" ht="28.5" customHeight="1">
      <c r="B53" s="16">
        <v>35</v>
      </c>
      <c r="C53" s="51" t="s">
        <v>54</v>
      </c>
      <c r="D53" s="65"/>
      <c r="E53" s="66"/>
      <c r="F53" s="67"/>
      <c r="G53" s="59"/>
      <c r="H53" s="34">
        <v>32</v>
      </c>
      <c r="I53" s="19">
        <f>G53*H53</f>
        <v>0</v>
      </c>
      <c r="J53" s="7">
        <f>IF((TRUNC(G53,2)-G53)=0,0,1)</f>
        <v>0</v>
      </c>
    </row>
    <row r="54" spans="2:10" ht="27.75" customHeight="1">
      <c r="B54" s="16">
        <v>36</v>
      </c>
      <c r="C54" s="51" t="s">
        <v>55</v>
      </c>
      <c r="D54" s="65"/>
      <c r="E54" s="66"/>
      <c r="F54" s="67"/>
      <c r="G54" s="59"/>
      <c r="H54" s="34">
        <v>4</v>
      </c>
      <c r="I54" s="19">
        <f>G54*H54</f>
        <v>0</v>
      </c>
      <c r="J54" s="7">
        <f>IF((TRUNC(G54,2)-G54)=0,0,1)</f>
        <v>0</v>
      </c>
    </row>
    <row r="55" spans="2:10" ht="30" customHeight="1" thickBot="1">
      <c r="B55" s="56">
        <v>37</v>
      </c>
      <c r="C55" s="70" t="s">
        <v>46</v>
      </c>
      <c r="D55" s="71"/>
      <c r="E55" s="71"/>
      <c r="F55" s="71"/>
      <c r="G55" s="70"/>
      <c r="H55" s="70"/>
      <c r="I55" s="57">
        <f>SUM(I52:I54)</f>
        <v>0</v>
      </c>
      <c r="J55" s="15"/>
    </row>
    <row r="56" ht="13.5" thickBot="1">
      <c r="J56" s="15"/>
    </row>
    <row r="57" spans="2:10" ht="27.75" customHeight="1" thickBot="1">
      <c r="B57" s="58">
        <v>38</v>
      </c>
      <c r="C57" s="75" t="s">
        <v>71</v>
      </c>
      <c r="D57" s="76"/>
      <c r="E57" s="76"/>
      <c r="F57" s="76"/>
      <c r="G57" s="77"/>
      <c r="H57" s="78">
        <f>IF(J57=0,SUM(I55,I48,F40,H24,G10),"CHYBA!!!")</f>
        <v>0</v>
      </c>
      <c r="I57" s="79"/>
      <c r="J57" s="7">
        <f>SUM(J52:J54,J44:J47,J28:J39,J15:J23,J7:J9)</f>
        <v>0</v>
      </c>
    </row>
    <row r="59" spans="3:7" ht="12.75">
      <c r="C59" s="61">
        <f>IF(J57=0,"","Bylo zadáno více než povolený počet 2 desetinných míst v  "&amp;J57&amp;" buňkách")</f>
      </c>
      <c r="D59" s="61"/>
      <c r="E59" s="61"/>
      <c r="F59" s="61"/>
      <c r="G59" s="61"/>
    </row>
    <row r="63" ht="15.75">
      <c r="I63" s="6"/>
    </row>
  </sheetData>
  <sheetProtection password="CC06" sheet="1"/>
  <mergeCells count="27">
    <mergeCell ref="B5:G5"/>
    <mergeCell ref="D47:F47"/>
    <mergeCell ref="F1:I1"/>
    <mergeCell ref="D44:F44"/>
    <mergeCell ref="C24:G24"/>
    <mergeCell ref="C40:E40"/>
    <mergeCell ref="B12:H12"/>
    <mergeCell ref="B3:G3"/>
    <mergeCell ref="B4:G4"/>
    <mergeCell ref="C10:F10"/>
    <mergeCell ref="B50:C50"/>
    <mergeCell ref="C48:H48"/>
    <mergeCell ref="B42:C42"/>
    <mergeCell ref="D42:I42"/>
    <mergeCell ref="D43:F43"/>
    <mergeCell ref="D46:F46"/>
    <mergeCell ref="D45:F45"/>
    <mergeCell ref="C59:G59"/>
    <mergeCell ref="D51:F51"/>
    <mergeCell ref="D54:F54"/>
    <mergeCell ref="D50:I50"/>
    <mergeCell ref="C55:H55"/>
    <mergeCell ref="B26:F26"/>
    <mergeCell ref="C57:G57"/>
    <mergeCell ref="H57:I57"/>
    <mergeCell ref="D53:F53"/>
    <mergeCell ref="D52:F52"/>
  </mergeCells>
  <printOptions/>
  <pageMargins left="0.46" right="0.46" top="0.69" bottom="0.71" header="0.5118110236220472" footer="0.5118110236220472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u02036</dc:creator>
  <cp:keywords/>
  <dc:description/>
  <cp:lastModifiedBy>Bolfová Petra</cp:lastModifiedBy>
  <cp:lastPrinted>2018-01-23T09:16:04Z</cp:lastPrinted>
  <dcterms:created xsi:type="dcterms:W3CDTF">2009-02-04T09:20:25Z</dcterms:created>
  <dcterms:modified xsi:type="dcterms:W3CDTF">2018-03-27T07:12:08Z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1365087748</vt:i4>
  </property>
  <property fmtid="{D5CDD505-2E9C-101B-9397-08002B2CF9AE}" pid="4" name="_EmailSubject">
    <vt:lpwstr>Reakce na Stanovisko SRÚ k ZD na dodavatele PK</vt:lpwstr>
  </property>
  <property fmtid="{D5CDD505-2E9C-101B-9397-08002B2CF9AE}" pid="5" name="_AuthorEmail">
    <vt:lpwstr>Daniela.Prikrylova@cnb.cz</vt:lpwstr>
  </property>
  <property fmtid="{D5CDD505-2E9C-101B-9397-08002B2CF9AE}" pid="6" name="_AuthorEmailDisplayName">
    <vt:lpwstr>Přikrylová Daniela</vt:lpwstr>
  </property>
  <property fmtid="{D5CDD505-2E9C-101B-9397-08002B2CF9AE}" pid="7" name="_PreviousAdHocReviewCycleID">
    <vt:i4>83994051</vt:i4>
  </property>
  <property fmtid="{D5CDD505-2E9C-101B-9397-08002B2CF9AE}" pid="8" name="_ReviewingToolsShownOnce">
    <vt:lpwstr/>
  </property>
</Properties>
</file>