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521" yWindow="65521" windowWidth="20730" windowHeight="6255" tabRatio="794" activeTab="3"/>
  </bookViews>
  <sheets>
    <sheet name="Celková nabídková cena" sheetId="29" r:id="rId1"/>
    <sheet name="Tab.1A" sheetId="18" r:id="rId2"/>
    <sheet name="Tab.1B" sheetId="19" r:id="rId3"/>
    <sheet name="Tab.1C" sheetId="20" r:id="rId4"/>
    <sheet name="Tab.2" sheetId="21" r:id="rId5"/>
  </sheets>
  <definedNames>
    <definedName name="_xlnm.Print_Area" localSheetId="1">'Tab.1A'!$A$1:$H$40</definedName>
    <definedName name="_xlnm.Print_Area" localSheetId="2">'Tab.1B'!$A$1:$H$46</definedName>
    <definedName name="_xlnm.Print_Area" localSheetId="3">'Tab.1C'!$A$1:$H$17</definedName>
    <definedName name="_xlnm.Print_Area" localSheetId="4">'Tab.2'!$A$1:$G$13</definedName>
  </definedNames>
  <calcPr calcId="145621"/>
</workbook>
</file>

<file path=xl/sharedStrings.xml><?xml version="1.0" encoding="utf-8"?>
<sst xmlns="http://schemas.openxmlformats.org/spreadsheetml/2006/main" count="174" uniqueCount="116">
  <si>
    <t>Ústí</t>
  </si>
  <si>
    <t>Cenová tabulka</t>
  </si>
  <si>
    <t>Položka</t>
  </si>
  <si>
    <t>Jednotky</t>
  </si>
  <si>
    <t>Jednotková cena v Kč bez DPH</t>
  </si>
  <si>
    <t>Činnosti</t>
  </si>
  <si>
    <t>hod.</t>
  </si>
  <si>
    <t>Členění ploch pravidelného úklidu včetně jednotkových cen a četnosti úklidu</t>
  </si>
  <si>
    <t>Specifikace prostor a povrchů</t>
  </si>
  <si>
    <t>Množství,  výměra [jedn.]</t>
  </si>
  <si>
    <t>Jednotková cena [Kč bez DPH/jedn.]</t>
  </si>
  <si>
    <t>m2</t>
  </si>
  <si>
    <t>2) Kuchyňky</t>
  </si>
  <si>
    <t>3) Chodby</t>
  </si>
  <si>
    <t>4) Výtahy</t>
  </si>
  <si>
    <t>5) Sociální zařízení</t>
  </si>
  <si>
    <t>6) Šatny</t>
  </si>
  <si>
    <t>7) Schodiště</t>
  </si>
  <si>
    <t>8) Technické místnosti</t>
  </si>
  <si>
    <t>10) Venkovní plochy</t>
  </si>
  <si>
    <t>11) Dotační boxy</t>
  </si>
  <si>
    <t>12) Pokladní úsek, předtrezoří</t>
  </si>
  <si>
    <t>13) Technická místnost serveru</t>
  </si>
  <si>
    <t>14) Ploché střechy</t>
  </si>
  <si>
    <t>Rozpis prací prováděných nad rámec pravidelného úklidu včetně jednotkových cen</t>
  </si>
  <si>
    <t>1) Čištění koberců</t>
  </si>
  <si>
    <t>ks</t>
  </si>
  <si>
    <t>servisní den</t>
  </si>
  <si>
    <t>Pro údržbu specifických povrchů jsou jejich výrobci doporučeny následující přípravky:</t>
  </si>
  <si>
    <t>U položek "voskování a polish" jednotková cena zahrnuje odmytí starého a položení nového.</t>
  </si>
  <si>
    <t xml:space="preserve">Položky uvedené v této příloze jsou stanoveny modelově, fakturace probíhá dle skutečnosti. </t>
  </si>
  <si>
    <t>Tabulka č. 17c</t>
  </si>
  <si>
    <t>l</t>
  </si>
  <si>
    <t>WC gel osvěžovač vzduchu - ks</t>
  </si>
  <si>
    <r>
      <t>Pozn</t>
    </r>
    <r>
      <rPr>
        <u val="single"/>
        <sz val="10"/>
        <rFont val="Times New Roman"/>
        <family val="1"/>
      </rPr>
      <t>.:</t>
    </r>
  </si>
  <si>
    <t>Uvedené počty kusů jsou stanoveny modelově, fakturace probíhá dle skutečné spotřeby.</t>
  </si>
  <si>
    <t>vývoz</t>
  </si>
  <si>
    <t>Odvoz a likvidace odpadu skartací (2x ročně)</t>
  </si>
  <si>
    <t>kg</t>
  </si>
  <si>
    <t>Mimořádný odvoz a likvidace vyřazeného majetku (1x ročně)</t>
  </si>
  <si>
    <t>odvoz a likvidace kalu z ČOV kategorie O, kat.č. 20 03 04</t>
  </si>
  <si>
    <t>m3</t>
  </si>
  <si>
    <t>9) Zasedací místnost</t>
  </si>
  <si>
    <t>* cena činností včetně dopravy</t>
  </si>
  <si>
    <t>* cena všech činností včetně dopravy</t>
  </si>
  <si>
    <t>Pravidelný odvoz  komunálního odpadu - 1x nádoba 1100 l - 2x týdně</t>
  </si>
  <si>
    <t>Odvoz, třídění a likvidace odpadu*</t>
  </si>
  <si>
    <t xml:space="preserve"> -chodník LÉTO/ZIMA</t>
  </si>
  <si>
    <t>1) Kanceláře, bankovní haly</t>
  </si>
  <si>
    <t>Práce na výzvu nad rámec pravidelného úklidu (model)*</t>
  </si>
  <si>
    <t>Pravidelný úklid *</t>
  </si>
  <si>
    <t>Ručník papírový skládaný ZZ (recykl. jednovrstvý zelený 230x250mm, 33-40g/m2) balení 250 listů</t>
  </si>
  <si>
    <t>Mýdlo tekuté dolévané - ( l)</t>
  </si>
  <si>
    <t>Náplň do hygbagů - ks</t>
  </si>
  <si>
    <t>Desinfekční přípravek na ruce Spirigel, vč. dávkovače</t>
  </si>
  <si>
    <t>Spotřební materiál *</t>
  </si>
  <si>
    <t>* cena všech dodávaných materiálů je včetně dopravy</t>
  </si>
  <si>
    <t xml:space="preserve"> - okna vakuová</t>
  </si>
  <si>
    <t xml:space="preserve"> - okna vakuová horolezeckou technikou</t>
  </si>
  <si>
    <r>
      <t>m</t>
    </r>
    <r>
      <rPr>
        <vertAlign val="superscript"/>
        <sz val="11"/>
        <rFont val="Times New Roman"/>
        <family val="1"/>
      </rPr>
      <t>2</t>
    </r>
  </si>
  <si>
    <t xml:space="preserve"> - prosklená stěna - vstupní hala, recepce, počítárna</t>
  </si>
  <si>
    <t xml:space="preserve"> - druhé dveře hlavního vchodu a vedlejší vchod</t>
  </si>
  <si>
    <t xml:space="preserve"> - čelní prosklená stěna</t>
  </si>
  <si>
    <t xml:space="preserve"> - prosklená stěna schodiště byty - čelní stěna</t>
  </si>
  <si>
    <t xml:space="preserve"> - prosklená stěna schodiště byty - boční stěna (směrem k restauraci)</t>
  </si>
  <si>
    <t xml:space="preserve"> - levý prosklený čelní vchod do bytové části</t>
  </si>
  <si>
    <t>4) Práce výškové (horolez.technika)</t>
  </si>
  <si>
    <t>6) Údržba plochých střech (odstranění mechu a plevele, postřik)</t>
  </si>
  <si>
    <t>7) Čištění čalounění</t>
  </si>
  <si>
    <t>8) Mytí venkovních osvětlovacích těles</t>
  </si>
  <si>
    <t>9) Čištění vertikálních žaluzií</t>
  </si>
  <si>
    <t>10) Úklid po malířích</t>
  </si>
  <si>
    <t>11) Ostatní práce účtované podle počtu skutečně odpracovaných hodin (např. čištění vnitřků lednic, odklízení objemného odpadu z chodeb, kontrola chodníku, "havarijní úklid" včetně úklidu po řemeslnících, …)</t>
  </si>
  <si>
    <t>12) Čištění a konzervace marmolea v peněžním úseku (vč. 1.40 + 1.49)</t>
  </si>
  <si>
    <t>14) Pronájem a péče o rohože - léto</t>
  </si>
  <si>
    <t>15) Pronájem a péče o rohože - zima</t>
  </si>
  <si>
    <t>16) Zajištění schůdnosti chodníku</t>
  </si>
  <si>
    <t>5) Čištění odtokových vpustí na střechách</t>
  </si>
  <si>
    <t>13) Úklid trezorů - denní a velký</t>
  </si>
  <si>
    <t>bod 16) jedná se o zimní období v době od 6:00 do 17:00 v případě spadu sněhu a vzniku náledí</t>
  </si>
  <si>
    <t xml:space="preserve"> - luxfery (pouze zvenčí)</t>
  </si>
  <si>
    <t xml:space="preserve"> - světlíky - počítárna a kulovitá střešní okna (5ks)</t>
  </si>
  <si>
    <t>Měsíční náklad [Kč bez DPH]</t>
  </si>
  <si>
    <t>Četnost [dnů/měs.]</t>
  </si>
  <si>
    <t>Modelově stanovené 
jednotky</t>
  </si>
  <si>
    <t>Roční náklad [Kč bez DPH]</t>
  </si>
  <si>
    <t>Spotřební materiál celkem - měsíční náklad</t>
  </si>
  <si>
    <t>Spotřební materiál celkem - roční náklad</t>
  </si>
  <si>
    <t>Spotřební materiál celkem - náklady za 4 roky</t>
  </si>
  <si>
    <t>Měsíční náklad úklid</t>
  </si>
  <si>
    <t>Pravidelný úklid celkem - roční náklady</t>
  </si>
  <si>
    <t>Pravidelný úklid celkem - náklady za 4 roky</t>
  </si>
  <si>
    <t>Práce nad rámec prav. úklidu celkem - roční náklady</t>
  </si>
  <si>
    <t>Práce nad rámec prav. úklidu celkem - náklady za 4 roky</t>
  </si>
  <si>
    <t>Modelová četnost [úkon/rok]</t>
  </si>
  <si>
    <t>Cena za modelový počet jednotek za 4 roky v Kč bez DPH</t>
  </si>
  <si>
    <t>Modelový počet 
jednotek za rok</t>
  </si>
  <si>
    <t>Celkové náklady za 4 roky v Kč bez DPH</t>
  </si>
  <si>
    <t>2) Mytí oken vč. rámů a parapetů - celková výměra umývaných okenních ploch**</t>
  </si>
  <si>
    <t xml:space="preserve"> - fasáda - žulový obklad 1/3 ročně***</t>
  </si>
  <si>
    <t>*** ve výměře uvedena celková plocha</t>
  </si>
  <si>
    <t>3) Mytí fasády**</t>
  </si>
  <si>
    <t>** cena mytí oken a fasády bez zajištění plošiny</t>
  </si>
  <si>
    <t xml:space="preserve">17) Pronájem vysokozvižné plošiny </t>
  </si>
  <si>
    <t>Tabulka č. 1a</t>
  </si>
  <si>
    <t>Tabulka č. 1b</t>
  </si>
  <si>
    <t>Tabulka č. 2</t>
  </si>
  <si>
    <t>Tab. 1a</t>
  </si>
  <si>
    <t xml:space="preserve">Tab. 1b </t>
  </si>
  <si>
    <t xml:space="preserve">Tab. 1c </t>
  </si>
  <si>
    <t>Tab. 2</t>
  </si>
  <si>
    <t>Celkem v Kč bez DPH</t>
  </si>
  <si>
    <t>!účastník tento list nevyplňuje; ceny se přenášejí automaticky z ostatních listů tabulky!</t>
  </si>
  <si>
    <t>Celková nabídková cena za místo plnění Ústí nad Labem</t>
  </si>
  <si>
    <t>V případě uvedených odkazů na obchodní názvy zadavatel výslovně připouští rovnocenné řešení.</t>
  </si>
  <si>
    <t>toaletní papír malý, bílý, dvouvrstvý (20 - 25m, celulóza) -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</si>
</sst>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Kč&quot;_-;\-* #,##0.00&quot; Kč&quot;_-;_-* \-??&quot; Kč&quot;_-;_-@_-"/>
    <numFmt numFmtId="165" formatCode="_-* #,##0.00\ [$Kč-405]_-;\-* #,##0.00\ [$Kč-405]_-;_-* \-??\ [$Kč-405]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vertAlign val="superscript"/>
      <sz val="11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/>
      <bottom style="medium">
        <color indexed="8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/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>
        <color indexed="8"/>
      </right>
      <top style="medium"/>
      <bottom style="medium"/>
    </border>
    <border>
      <left style="thin"/>
      <right style="medium"/>
      <top style="medium"/>
      <bottom style="thin"/>
    </border>
    <border>
      <left/>
      <right style="medium"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/>
      <right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>
        <color indexed="8"/>
      </left>
      <right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/>
      <top style="medium"/>
      <bottom/>
    </border>
    <border>
      <left style="thin">
        <color indexed="8"/>
      </left>
      <right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216">
    <xf numFmtId="0" fontId="0" fillId="0" borderId="0" xfId="0"/>
    <xf numFmtId="0" fontId="3" fillId="0" borderId="0" xfId="44" applyFont="1" applyProtection="1">
      <alignment/>
      <protection/>
    </xf>
    <xf numFmtId="0" fontId="3" fillId="0" borderId="0" xfId="44" applyFont="1" applyAlignment="1" applyProtection="1">
      <alignment horizontal="center"/>
      <protection/>
    </xf>
    <xf numFmtId="0" fontId="3" fillId="2" borderId="1" xfId="44" applyFont="1" applyFill="1" applyBorder="1" applyProtection="1">
      <alignment/>
      <protection/>
    </xf>
    <xf numFmtId="0" fontId="3" fillId="3" borderId="1" xfId="44" applyFont="1" applyFill="1" applyBorder="1" applyProtection="1">
      <alignment/>
      <protection/>
    </xf>
    <xf numFmtId="0" fontId="13" fillId="0" borderId="0" xfId="44" applyFont="1" applyFill="1" applyBorder="1" applyProtection="1">
      <alignment/>
      <protection/>
    </xf>
    <xf numFmtId="0" fontId="13" fillId="0" borderId="0" xfId="44" applyFont="1" applyFill="1" applyBorder="1" applyAlignment="1" applyProtection="1">
      <alignment horizontal="center"/>
      <protection/>
    </xf>
    <xf numFmtId="0" fontId="13" fillId="0" borderId="0" xfId="44" applyFont="1" applyFill="1" applyBorder="1" applyAlignment="1" applyProtection="1">
      <alignment/>
      <protection/>
    </xf>
    <xf numFmtId="0" fontId="11" fillId="0" borderId="0" xfId="44" applyFont="1" applyFill="1" applyBorder="1" applyAlignment="1" applyProtection="1">
      <alignment horizontal="center"/>
      <protection/>
    </xf>
    <xf numFmtId="0" fontId="11" fillId="0" borderId="0" xfId="44" applyFont="1" applyFill="1" applyBorder="1" applyProtection="1">
      <alignment/>
      <protection/>
    </xf>
    <xf numFmtId="0" fontId="14" fillId="0" borderId="0" xfId="44" applyFont="1" applyProtection="1">
      <alignment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5" fillId="2" borderId="2" xfId="44" applyFont="1" applyFill="1" applyBorder="1" applyAlignment="1" applyProtection="1">
      <alignment/>
      <protection/>
    </xf>
    <xf numFmtId="4" fontId="5" fillId="2" borderId="3" xfId="44" applyNumberFormat="1" applyFont="1" applyFill="1" applyBorder="1" applyAlignment="1" applyProtection="1">
      <alignment horizontal="center"/>
      <protection/>
    </xf>
    <xf numFmtId="0" fontId="5" fillId="2" borderId="2" xfId="44" applyFont="1" applyFill="1" applyBorder="1" applyAlignment="1" applyProtection="1">
      <alignment wrapText="1"/>
      <protection/>
    </xf>
    <xf numFmtId="0" fontId="6" fillId="2" borderId="4" xfId="44" applyFont="1" applyFill="1" applyBorder="1" applyAlignment="1" applyProtection="1">
      <alignment horizontal="left" vertical="center" wrapText="1"/>
      <protection/>
    </xf>
    <xf numFmtId="0" fontId="5" fillId="2" borderId="5" xfId="44" applyFont="1" applyFill="1" applyBorder="1" applyAlignment="1" applyProtection="1">
      <alignment wrapText="1"/>
      <protection/>
    </xf>
    <xf numFmtId="0" fontId="3" fillId="2" borderId="6" xfId="44" applyFont="1" applyFill="1" applyBorder="1" applyAlignment="1" applyProtection="1">
      <alignment horizontal="center"/>
      <protection/>
    </xf>
    <xf numFmtId="0" fontId="3" fillId="2" borderId="5" xfId="44" applyFont="1" applyFill="1" applyBorder="1" applyProtection="1">
      <alignment/>
      <protection/>
    </xf>
    <xf numFmtId="4" fontId="5" fillId="2" borderId="7" xfId="44" applyNumberFormat="1" applyFont="1" applyFill="1" applyBorder="1" applyAlignment="1" applyProtection="1">
      <alignment horizontal="center"/>
      <protection/>
    </xf>
    <xf numFmtId="4" fontId="5" fillId="2" borderId="6" xfId="44" applyNumberFormat="1" applyFont="1" applyFill="1" applyBorder="1" applyAlignment="1" applyProtection="1">
      <alignment horizontal="center" vertical="center" wrapText="1"/>
      <protection/>
    </xf>
    <xf numFmtId="0" fontId="5" fillId="2" borderId="5" xfId="44" applyFont="1" applyFill="1" applyBorder="1" applyAlignment="1" applyProtection="1">
      <alignment vertical="center" wrapText="1"/>
      <protection/>
    </xf>
    <xf numFmtId="0" fontId="5" fillId="2" borderId="1" xfId="44" applyFont="1" applyFill="1" applyBorder="1" applyProtection="1">
      <alignment/>
      <protection/>
    </xf>
    <xf numFmtId="0" fontId="5" fillId="2" borderId="8" xfId="44" applyFont="1" applyFill="1" applyBorder="1" applyAlignment="1" applyProtection="1">
      <alignment vertical="center" wrapText="1"/>
      <protection/>
    </xf>
    <xf numFmtId="4" fontId="5" fillId="2" borderId="7" xfId="44" applyNumberFormat="1" applyFont="1" applyFill="1" applyBorder="1" applyAlignment="1" applyProtection="1">
      <alignment horizontal="center" vertical="center" wrapText="1"/>
      <protection/>
    </xf>
    <xf numFmtId="0" fontId="5" fillId="2" borderId="2" xfId="44" applyFont="1" applyFill="1" applyBorder="1" applyAlignment="1" applyProtection="1">
      <alignment/>
      <protection/>
    </xf>
    <xf numFmtId="0" fontId="5" fillId="0" borderId="2" xfId="44" applyFont="1" applyFill="1" applyBorder="1" applyAlignment="1" applyProtection="1">
      <alignment/>
      <protection/>
    </xf>
    <xf numFmtId="0" fontId="5" fillId="2" borderId="3" xfId="44" applyFont="1" applyFill="1" applyBorder="1" applyAlignment="1" applyProtection="1">
      <alignment horizontal="center" vertical="center"/>
      <protection/>
    </xf>
    <xf numFmtId="3" fontId="5" fillId="2" borderId="3" xfId="44" applyNumberFormat="1" applyFont="1" applyFill="1" applyBorder="1" applyAlignment="1" applyProtection="1">
      <alignment horizontal="right"/>
      <protection/>
    </xf>
    <xf numFmtId="3" fontId="5" fillId="0" borderId="3" xfId="44" applyNumberFormat="1" applyFont="1" applyFill="1" applyBorder="1" applyAlignment="1" applyProtection="1">
      <alignment horizontal="right"/>
      <protection/>
    </xf>
    <xf numFmtId="3" fontId="5" fillId="2" borderId="3" xfId="44" applyNumberFormat="1" applyFont="1" applyFill="1" applyBorder="1" applyAlignment="1" applyProtection="1">
      <alignment horizontal="right" vertical="center"/>
      <protection/>
    </xf>
    <xf numFmtId="0" fontId="6" fillId="2" borderId="9" xfId="44" applyFont="1" applyFill="1" applyBorder="1" applyAlignment="1" applyProtection="1">
      <alignment horizontal="center" vertical="center" wrapText="1"/>
      <protection/>
    </xf>
    <xf numFmtId="0" fontId="6" fillId="2" borderId="10" xfId="44" applyFont="1" applyFill="1" applyBorder="1" applyAlignment="1" applyProtection="1">
      <alignment horizontal="center" vertical="center" wrapText="1"/>
      <protection/>
    </xf>
    <xf numFmtId="0" fontId="6" fillId="2" borderId="11" xfId="44" applyFont="1" applyFill="1" applyBorder="1" applyAlignment="1" applyProtection="1">
      <alignment horizontal="center" vertical="center" wrapText="1"/>
      <protection/>
    </xf>
    <xf numFmtId="0" fontId="6" fillId="2" borderId="12" xfId="44" applyFont="1" applyFill="1" applyBorder="1" applyAlignment="1" applyProtection="1">
      <alignment horizontal="center" vertical="center" wrapText="1"/>
      <protection/>
    </xf>
    <xf numFmtId="0" fontId="5" fillId="2" borderId="13" xfId="44" applyFont="1" applyFill="1" applyBorder="1" applyAlignment="1" applyProtection="1">
      <alignment/>
      <protection/>
    </xf>
    <xf numFmtId="3" fontId="3" fillId="2" borderId="14" xfId="44" applyNumberFormat="1" applyFont="1" applyFill="1" applyBorder="1" applyAlignment="1" applyProtection="1">
      <alignment horizontal="right"/>
      <protection/>
    </xf>
    <xf numFmtId="4" fontId="5" fillId="2" borderId="14" xfId="44" applyNumberFormat="1" applyFont="1" applyFill="1" applyBorder="1" applyAlignment="1" applyProtection="1">
      <alignment horizontal="center"/>
      <protection/>
    </xf>
    <xf numFmtId="3" fontId="3" fillId="2" borderId="3" xfId="44" applyNumberFormat="1" applyFont="1" applyFill="1" applyBorder="1" applyAlignment="1" applyProtection="1">
      <alignment horizontal="right"/>
      <protection/>
    </xf>
    <xf numFmtId="0" fontId="3" fillId="0" borderId="3" xfId="44" applyFont="1" applyBorder="1" applyProtection="1">
      <alignment/>
      <protection/>
    </xf>
    <xf numFmtId="0" fontId="3" fillId="0" borderId="0" xfId="44" applyFont="1" applyBorder="1" applyProtection="1">
      <alignment/>
      <protection/>
    </xf>
    <xf numFmtId="0" fontId="3" fillId="0" borderId="15" xfId="44" applyFont="1" applyBorder="1" applyProtection="1">
      <alignment/>
      <protection/>
    </xf>
    <xf numFmtId="4" fontId="5" fillId="4" borderId="16" xfId="44" applyNumberFormat="1" applyFont="1" applyFill="1" applyBorder="1" applyAlignment="1" applyProtection="1">
      <alignment horizontal="center"/>
      <protection locked="0"/>
    </xf>
    <xf numFmtId="0" fontId="3" fillId="0" borderId="17" xfId="44" applyFont="1" applyBorder="1" applyProtection="1">
      <alignment/>
      <protection/>
    </xf>
    <xf numFmtId="0" fontId="3" fillId="0" borderId="18" xfId="44" applyFont="1" applyBorder="1" applyProtection="1">
      <alignment/>
      <protection/>
    </xf>
    <xf numFmtId="0" fontId="3" fillId="0" borderId="19" xfId="44" applyFont="1" applyBorder="1" applyProtection="1">
      <alignment/>
      <protection/>
    </xf>
    <xf numFmtId="0" fontId="3" fillId="0" borderId="20" xfId="44" applyFont="1" applyBorder="1" applyProtection="1">
      <alignment/>
      <protection/>
    </xf>
    <xf numFmtId="4" fontId="5" fillId="4" borderId="21" xfId="44" applyNumberFormat="1" applyFont="1" applyFill="1" applyBorder="1" applyAlignment="1" applyProtection="1">
      <alignment horizontal="center"/>
      <protection locked="0"/>
    </xf>
    <xf numFmtId="0" fontId="5" fillId="0" borderId="6" xfId="44" applyFont="1" applyBorder="1" applyAlignment="1">
      <alignment horizontal="center"/>
      <protection/>
    </xf>
    <xf numFmtId="4" fontId="5" fillId="2" borderId="0" xfId="44" applyNumberFormat="1" applyFont="1" applyFill="1" applyBorder="1" applyAlignment="1" applyProtection="1">
      <alignment horizontal="center"/>
      <protection/>
    </xf>
    <xf numFmtId="0" fontId="5" fillId="0" borderId="22" xfId="44" applyFont="1" applyBorder="1" applyAlignment="1">
      <alignment horizontal="center"/>
      <protection/>
    </xf>
    <xf numFmtId="0" fontId="5" fillId="2" borderId="23" xfId="44" applyNumberFormat="1" applyFont="1" applyFill="1" applyBorder="1" applyAlignment="1" applyProtection="1">
      <alignment/>
      <protection/>
    </xf>
    <xf numFmtId="0" fontId="3" fillId="0" borderId="24" xfId="44" applyFont="1" applyBorder="1" applyProtection="1">
      <alignment/>
      <protection/>
    </xf>
    <xf numFmtId="0" fontId="3" fillId="0" borderId="25" xfId="44" applyFont="1" applyBorder="1" applyProtection="1">
      <alignment/>
      <protection/>
    </xf>
    <xf numFmtId="0" fontId="5" fillId="2" borderId="0" xfId="44" applyFont="1" applyFill="1" applyBorder="1" applyAlignment="1" applyProtection="1">
      <alignment/>
      <protection/>
    </xf>
    <xf numFmtId="3" fontId="3" fillId="2" borderId="0" xfId="44" applyNumberFormat="1" applyFont="1" applyFill="1" applyBorder="1" applyAlignment="1" applyProtection="1">
      <alignment horizontal="right"/>
      <protection/>
    </xf>
    <xf numFmtId="4" fontId="5" fillId="5" borderId="0" xfId="44" applyNumberFormat="1" applyFont="1" applyFill="1" applyBorder="1" applyAlignment="1" applyProtection="1">
      <alignment horizontal="center"/>
      <protection locked="0"/>
    </xf>
    <xf numFmtId="0" fontId="10" fillId="6" borderId="26" xfId="44" applyFont="1" applyFill="1" applyBorder="1" applyAlignment="1">
      <alignment/>
      <protection/>
    </xf>
    <xf numFmtId="0" fontId="11" fillId="6" borderId="27" xfId="44" applyFont="1" applyFill="1" applyBorder="1" applyAlignment="1">
      <alignment horizontal="center"/>
      <protection/>
    </xf>
    <xf numFmtId="0" fontId="11" fillId="6" borderId="27" xfId="44" applyFont="1" applyFill="1" applyBorder="1" applyAlignment="1">
      <alignment/>
      <protection/>
    </xf>
    <xf numFmtId="0" fontId="11" fillId="6" borderId="28" xfId="44" applyFont="1" applyFill="1" applyBorder="1" applyAlignment="1">
      <alignment horizontal="center"/>
      <protection/>
    </xf>
    <xf numFmtId="4" fontId="5" fillId="4" borderId="29" xfId="44" applyNumberFormat="1" applyFont="1" applyFill="1" applyBorder="1" applyAlignment="1" applyProtection="1">
      <alignment horizontal="center"/>
      <protection locked="0"/>
    </xf>
    <xf numFmtId="0" fontId="8" fillId="2" borderId="30" xfId="44" applyFont="1" applyFill="1" applyBorder="1" applyAlignment="1" applyProtection="1">
      <alignment horizontal="left" vertical="center" wrapText="1"/>
      <protection/>
    </xf>
    <xf numFmtId="0" fontId="14" fillId="2" borderId="31" xfId="44" applyFont="1" applyFill="1" applyBorder="1" applyAlignment="1" applyProtection="1">
      <alignment horizontal="center" vertical="center" wrapText="1"/>
      <protection/>
    </xf>
    <xf numFmtId="4" fontId="14" fillId="2" borderId="32" xfId="44" applyNumberFormat="1" applyFont="1" applyFill="1" applyBorder="1" applyAlignment="1" applyProtection="1">
      <alignment horizontal="center" vertical="center" wrapText="1"/>
      <protection/>
    </xf>
    <xf numFmtId="0" fontId="3" fillId="0" borderId="32" xfId="44" applyFont="1" applyBorder="1" applyProtection="1">
      <alignment/>
      <protection/>
    </xf>
    <xf numFmtId="0" fontId="3" fillId="0" borderId="33" xfId="44" applyFont="1" applyBorder="1" applyProtection="1">
      <alignment/>
      <protection/>
    </xf>
    <xf numFmtId="0" fontId="6" fillId="2" borderId="34" xfId="44" applyNumberFormat="1" applyFont="1" applyFill="1" applyBorder="1" applyAlignment="1" applyProtection="1">
      <alignment/>
      <protection/>
    </xf>
    <xf numFmtId="0" fontId="5" fillId="0" borderId="35" xfId="44" applyFont="1" applyBorder="1" applyAlignment="1">
      <alignment horizontal="center"/>
      <protection/>
    </xf>
    <xf numFmtId="4" fontId="5" fillId="2" borderId="35" xfId="44" applyNumberFormat="1" applyFont="1" applyFill="1" applyBorder="1" applyAlignment="1" applyProtection="1">
      <alignment horizontal="center"/>
      <protection/>
    </xf>
    <xf numFmtId="0" fontId="3" fillId="0" borderId="35" xfId="44" applyFont="1" applyFill="1" applyBorder="1" applyProtection="1">
      <alignment/>
      <protection/>
    </xf>
    <xf numFmtId="0" fontId="12" fillId="0" borderId="35" xfId="44" applyFont="1" applyBorder="1" applyAlignment="1">
      <alignment vertical="center" wrapText="1"/>
      <protection/>
    </xf>
    <xf numFmtId="0" fontId="6" fillId="2" borderId="36" xfId="44" applyNumberFormat="1" applyFont="1" applyFill="1" applyBorder="1" applyAlignment="1" applyProtection="1">
      <alignment/>
      <protection/>
    </xf>
    <xf numFmtId="0" fontId="5" fillId="0" borderId="15" xfId="44" applyFont="1" applyBorder="1" applyAlignment="1">
      <alignment horizontal="center"/>
      <protection/>
    </xf>
    <xf numFmtId="4" fontId="5" fillId="2" borderId="15" xfId="44" applyNumberFormat="1" applyFont="1" applyFill="1" applyBorder="1" applyAlignment="1" applyProtection="1">
      <alignment horizontal="center"/>
      <protection/>
    </xf>
    <xf numFmtId="0" fontId="3" fillId="0" borderId="15" xfId="44" applyFont="1" applyFill="1" applyBorder="1" applyProtection="1">
      <alignment/>
      <protection/>
    </xf>
    <xf numFmtId="0" fontId="12" fillId="0" borderId="15" xfId="44" applyFont="1" applyBorder="1" applyAlignment="1">
      <alignment vertical="center" wrapText="1"/>
      <protection/>
    </xf>
    <xf numFmtId="0" fontId="5" fillId="0" borderId="7" xfId="44" applyFont="1" applyBorder="1" applyAlignment="1">
      <alignment horizontal="center"/>
      <protection/>
    </xf>
    <xf numFmtId="0" fontId="4" fillId="0" borderId="37" xfId="44" applyFont="1" applyBorder="1" applyAlignment="1" applyProtection="1">
      <alignment wrapText="1"/>
      <protection/>
    </xf>
    <xf numFmtId="2" fontId="3" fillId="0" borderId="38" xfId="44" applyNumberFormat="1" applyFont="1" applyBorder="1" applyAlignment="1" applyProtection="1">
      <alignment horizontal="right"/>
      <protection/>
    </xf>
    <xf numFmtId="2" fontId="3" fillId="0" borderId="39" xfId="44" applyNumberFormat="1" applyFont="1" applyBorder="1" applyAlignment="1" applyProtection="1">
      <alignment horizontal="right"/>
      <protection/>
    </xf>
    <xf numFmtId="2" fontId="9" fillId="0" borderId="3" xfId="44" applyNumberFormat="1" applyFont="1" applyBorder="1" applyAlignment="1">
      <alignment horizontal="right" wrapText="1"/>
      <protection/>
    </xf>
    <xf numFmtId="2" fontId="9" fillId="0" borderId="40" xfId="44" applyNumberFormat="1" applyFont="1" applyBorder="1" applyAlignment="1">
      <alignment horizontal="right" wrapText="1"/>
      <protection/>
    </xf>
    <xf numFmtId="0" fontId="5" fillId="2" borderId="41" xfId="44" applyFont="1" applyFill="1" applyBorder="1" applyAlignment="1" applyProtection="1">
      <alignment/>
      <protection/>
    </xf>
    <xf numFmtId="3" fontId="5" fillId="2" borderId="42" xfId="44" applyNumberFormat="1" applyFont="1" applyFill="1" applyBorder="1" applyAlignment="1" applyProtection="1">
      <alignment horizontal="right"/>
      <protection/>
    </xf>
    <xf numFmtId="0" fontId="5" fillId="2" borderId="42" xfId="44" applyFont="1" applyFill="1" applyBorder="1" applyAlignment="1" applyProtection="1">
      <alignment horizontal="center"/>
      <protection/>
    </xf>
    <xf numFmtId="0" fontId="3" fillId="0" borderId="42" xfId="44" applyFont="1" applyBorder="1" applyProtection="1">
      <alignment/>
      <protection/>
    </xf>
    <xf numFmtId="0" fontId="18" fillId="0" borderId="0" xfId="0" applyFont="1" applyProtection="1">
      <protection/>
    </xf>
    <xf numFmtId="2" fontId="9" fillId="0" borderId="42" xfId="44" applyNumberFormat="1" applyFont="1" applyBorder="1" applyAlignment="1">
      <alignment horizontal="right" wrapText="1"/>
      <protection/>
    </xf>
    <xf numFmtId="2" fontId="3" fillId="0" borderId="43" xfId="44" applyNumberFormat="1" applyFont="1" applyBorder="1" applyAlignment="1" applyProtection="1">
      <alignment horizontal="right"/>
      <protection/>
    </xf>
    <xf numFmtId="0" fontId="12" fillId="0" borderId="44" xfId="44" applyFont="1" applyBorder="1" applyAlignment="1">
      <alignment vertical="center" wrapText="1"/>
      <protection/>
    </xf>
    <xf numFmtId="2" fontId="3" fillId="0" borderId="45" xfId="44" applyNumberFormat="1" applyFont="1" applyBorder="1" applyProtection="1">
      <alignment/>
      <protection/>
    </xf>
    <xf numFmtId="2" fontId="3" fillId="0" borderId="38" xfId="44" applyNumberFormat="1" applyFont="1" applyBorder="1" applyProtection="1">
      <alignment/>
      <protection/>
    </xf>
    <xf numFmtId="2" fontId="3" fillId="0" borderId="46" xfId="44" applyNumberFormat="1" applyFont="1" applyBorder="1" applyProtection="1">
      <alignment/>
      <protection/>
    </xf>
    <xf numFmtId="0" fontId="12" fillId="0" borderId="47" xfId="44" applyFont="1" applyBorder="1" applyAlignment="1">
      <alignment horizontal="center" vertical="center" wrapText="1"/>
      <protection/>
    </xf>
    <xf numFmtId="164" fontId="10" fillId="0" borderId="0" xfId="20" applyFont="1" applyFill="1" applyBorder="1" applyAlignment="1" applyProtection="1">
      <alignment horizontal="right"/>
      <protection/>
    </xf>
    <xf numFmtId="0" fontId="6" fillId="0" borderId="0" xfId="44" applyFont="1" applyFill="1" applyBorder="1" applyAlignment="1" applyProtection="1">
      <alignment horizontal="right"/>
      <protection/>
    </xf>
    <xf numFmtId="0" fontId="4" fillId="0" borderId="0" xfId="44" applyFont="1" applyAlignment="1" applyProtection="1">
      <alignment horizontal="right"/>
      <protection/>
    </xf>
    <xf numFmtId="0" fontId="6" fillId="0" borderId="0" xfId="44" applyFont="1" applyBorder="1" applyAlignment="1" applyProtection="1">
      <alignment horizontal="right" wrapText="1"/>
      <protection/>
    </xf>
    <xf numFmtId="0" fontId="5" fillId="7" borderId="5" xfId="44" applyFont="1" applyFill="1" applyBorder="1" applyAlignment="1" applyProtection="1">
      <alignment/>
      <protection/>
    </xf>
    <xf numFmtId="4" fontId="5" fillId="2" borderId="6" xfId="44" applyNumberFormat="1" applyFont="1" applyFill="1" applyBorder="1" applyAlignment="1" applyProtection="1">
      <alignment horizontal="center"/>
      <protection/>
    </xf>
    <xf numFmtId="4" fontId="5" fillId="4" borderId="48" xfId="27" applyNumberFormat="1" applyFont="1" applyFill="1" applyBorder="1" applyAlignment="1" applyProtection="1">
      <alignment horizontal="center"/>
      <protection locked="0"/>
    </xf>
    <xf numFmtId="4" fontId="5" fillId="0" borderId="48" xfId="27" applyNumberFormat="1" applyFont="1" applyFill="1" applyBorder="1" applyAlignment="1" applyProtection="1">
      <alignment horizontal="center"/>
      <protection locked="0"/>
    </xf>
    <xf numFmtId="0" fontId="5" fillId="8" borderId="5" xfId="44" applyFont="1" applyFill="1" applyBorder="1" applyAlignment="1" applyProtection="1">
      <alignment/>
      <protection/>
    </xf>
    <xf numFmtId="0" fontId="5" fillId="5" borderId="5" xfId="44" applyFont="1" applyFill="1" applyBorder="1" applyAlignment="1" applyProtection="1">
      <alignment/>
      <protection/>
    </xf>
    <xf numFmtId="0" fontId="5" fillId="9" borderId="5" xfId="44" applyFont="1" applyFill="1" applyBorder="1" applyAlignment="1" applyProtection="1">
      <alignment/>
      <protection/>
    </xf>
    <xf numFmtId="0" fontId="5" fillId="10" borderId="5" xfId="44" applyFont="1" applyFill="1" applyBorder="1" applyAlignment="1" applyProtection="1">
      <alignment/>
      <protection/>
    </xf>
    <xf numFmtId="0" fontId="5" fillId="11" borderId="5" xfId="44" applyFont="1" applyFill="1" applyBorder="1" applyAlignment="1" applyProtection="1">
      <alignment/>
      <protection/>
    </xf>
    <xf numFmtId="4" fontId="19" fillId="2" borderId="6" xfId="44" applyNumberFormat="1" applyFont="1" applyFill="1" applyBorder="1" applyAlignment="1" applyProtection="1">
      <alignment horizontal="center"/>
      <protection/>
    </xf>
    <xf numFmtId="0" fontId="3" fillId="12" borderId="2" xfId="44" applyFont="1" applyFill="1" applyBorder="1" applyProtection="1">
      <alignment/>
      <protection/>
    </xf>
    <xf numFmtId="4" fontId="5" fillId="2" borderId="49" xfId="44" applyNumberFormat="1" applyFont="1" applyFill="1" applyBorder="1" applyAlignment="1" applyProtection="1">
      <alignment horizontal="center"/>
      <protection/>
    </xf>
    <xf numFmtId="0" fontId="5" fillId="2" borderId="5" xfId="44" applyFont="1" applyFill="1" applyBorder="1" applyProtection="1">
      <alignment/>
      <protection/>
    </xf>
    <xf numFmtId="0" fontId="5" fillId="2" borderId="6" xfId="44" applyFont="1" applyFill="1" applyBorder="1" applyAlignment="1" applyProtection="1">
      <alignment horizontal="center" vertical="center"/>
      <protection/>
    </xf>
    <xf numFmtId="0" fontId="5" fillId="2" borderId="6" xfId="44" applyFont="1" applyFill="1" applyBorder="1" applyAlignment="1" applyProtection="1">
      <alignment vertical="center"/>
      <protection/>
    </xf>
    <xf numFmtId="0" fontId="5" fillId="2" borderId="5" xfId="44" applyFont="1" applyFill="1" applyBorder="1" applyAlignment="1" applyProtection="1">
      <alignment/>
      <protection/>
    </xf>
    <xf numFmtId="0" fontId="5" fillId="2" borderId="23" xfId="44" applyFont="1" applyFill="1" applyBorder="1" applyProtection="1">
      <alignment/>
      <protection/>
    </xf>
    <xf numFmtId="0" fontId="5" fillId="2" borderId="50" xfId="44" applyFont="1" applyFill="1" applyBorder="1" applyProtection="1">
      <alignment/>
      <protection/>
    </xf>
    <xf numFmtId="0" fontId="5" fillId="2" borderId="51" xfId="44" applyFont="1" applyFill="1" applyBorder="1" applyProtection="1">
      <alignment/>
      <protection/>
    </xf>
    <xf numFmtId="4" fontId="5" fillId="2" borderId="52" xfId="44" applyNumberFormat="1" applyFont="1" applyFill="1" applyBorder="1" applyAlignment="1" applyProtection="1">
      <alignment horizontal="center" vertical="center"/>
      <protection/>
    </xf>
    <xf numFmtId="4" fontId="5" fillId="2" borderId="53" xfId="44" applyNumberFormat="1" applyFont="1" applyFill="1" applyBorder="1" applyAlignment="1" applyProtection="1">
      <alignment horizontal="center"/>
      <protection/>
    </xf>
    <xf numFmtId="4" fontId="5" fillId="4" borderId="54" xfId="27" applyNumberFormat="1" applyFont="1" applyFill="1" applyBorder="1" applyAlignment="1" applyProtection="1">
      <alignment horizontal="center"/>
      <protection locked="0"/>
    </xf>
    <xf numFmtId="0" fontId="6" fillId="2" borderId="50" xfId="44" applyFont="1" applyFill="1" applyBorder="1" applyProtection="1">
      <alignment/>
      <protection/>
    </xf>
    <xf numFmtId="4" fontId="5" fillId="2" borderId="25" xfId="44" applyNumberFormat="1" applyFont="1" applyFill="1" applyBorder="1" applyAlignment="1" applyProtection="1">
      <alignment horizontal="center" vertical="center"/>
      <protection/>
    </xf>
    <xf numFmtId="4" fontId="5" fillId="2" borderId="25" xfId="44" applyNumberFormat="1" applyFont="1" applyFill="1" applyBorder="1" applyAlignment="1" applyProtection="1">
      <alignment horizontal="center"/>
      <protection/>
    </xf>
    <xf numFmtId="4" fontId="5" fillId="0" borderId="25" xfId="27" applyNumberFormat="1" applyFont="1" applyFill="1" applyBorder="1" applyAlignment="1" applyProtection="1">
      <alignment horizontal="center"/>
      <protection locked="0"/>
    </xf>
    <xf numFmtId="0" fontId="6" fillId="2" borderId="55" xfId="44" applyFont="1" applyFill="1" applyBorder="1" applyProtection="1">
      <alignment/>
      <protection/>
    </xf>
    <xf numFmtId="4" fontId="5" fillId="2" borderId="56" xfId="44" applyNumberFormat="1" applyFont="1" applyFill="1" applyBorder="1" applyAlignment="1" applyProtection="1">
      <alignment horizontal="center" vertical="center"/>
      <protection/>
    </xf>
    <xf numFmtId="0" fontId="6" fillId="2" borderId="8" xfId="44" applyFont="1" applyFill="1" applyBorder="1" applyProtection="1">
      <alignment/>
      <protection/>
    </xf>
    <xf numFmtId="4" fontId="5" fillId="2" borderId="15" xfId="44" applyNumberFormat="1" applyFont="1" applyFill="1" applyBorder="1" applyAlignment="1" applyProtection="1">
      <alignment horizontal="center" vertical="center"/>
      <protection/>
    </xf>
    <xf numFmtId="4" fontId="5" fillId="0" borderId="15" xfId="27" applyNumberFormat="1" applyFont="1" applyFill="1" applyBorder="1" applyAlignment="1" applyProtection="1">
      <alignment horizontal="center"/>
      <protection locked="0"/>
    </xf>
    <xf numFmtId="0" fontId="21" fillId="0" borderId="0" xfId="0" applyFont="1"/>
    <xf numFmtId="0" fontId="0" fillId="0" borderId="3" xfId="0" applyBorder="1"/>
    <xf numFmtId="2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20" fillId="0" borderId="3" xfId="0" applyFont="1" applyBorder="1"/>
    <xf numFmtId="4" fontId="20" fillId="0" borderId="3" xfId="0" applyNumberFormat="1" applyFont="1" applyBorder="1" applyAlignment="1">
      <alignment horizontal="center"/>
    </xf>
    <xf numFmtId="0" fontId="22" fillId="0" borderId="0" xfId="0" applyFont="1"/>
    <xf numFmtId="4" fontId="3" fillId="0" borderId="57" xfId="44" applyNumberFormat="1" applyFont="1" applyBorder="1" applyProtection="1">
      <alignment/>
      <protection/>
    </xf>
    <xf numFmtId="0" fontId="18" fillId="0" borderId="0" xfId="0" applyFont="1"/>
    <xf numFmtId="4" fontId="11" fillId="6" borderId="58" xfId="44" applyNumberFormat="1" applyFont="1" applyFill="1" applyBorder="1" applyAlignment="1">
      <alignment horizontal="center"/>
      <protection/>
    </xf>
    <xf numFmtId="4" fontId="12" fillId="0" borderId="59" xfId="44" applyNumberFormat="1" applyFont="1" applyBorder="1" applyAlignment="1">
      <alignment vertical="center" wrapText="1"/>
      <protection/>
    </xf>
    <xf numFmtId="4" fontId="3" fillId="0" borderId="43" xfId="44" applyNumberFormat="1" applyFont="1" applyBorder="1" applyProtection="1">
      <alignment/>
      <protection/>
    </xf>
    <xf numFmtId="4" fontId="3" fillId="0" borderId="39" xfId="44" applyNumberFormat="1" applyFont="1" applyBorder="1" applyProtection="1">
      <alignment/>
      <protection/>
    </xf>
    <xf numFmtId="4" fontId="3" fillId="0" borderId="60" xfId="44" applyNumberFormat="1" applyFont="1" applyBorder="1" applyProtection="1">
      <alignment/>
      <protection/>
    </xf>
    <xf numFmtId="4" fontId="3" fillId="0" borderId="38" xfId="44" applyNumberFormat="1" applyFont="1" applyBorder="1" applyProtection="1">
      <alignment/>
      <protection/>
    </xf>
    <xf numFmtId="4" fontId="5" fillId="13" borderId="16" xfId="27" applyNumberFormat="1" applyFont="1" applyFill="1" applyBorder="1" applyAlignment="1" applyProtection="1">
      <alignment horizontal="center"/>
      <protection locked="0"/>
    </xf>
    <xf numFmtId="4" fontId="3" fillId="13" borderId="3" xfId="44" applyNumberFormat="1" applyFont="1" applyFill="1" applyBorder="1" applyAlignment="1" applyProtection="1">
      <alignment horizontal="center"/>
      <protection locked="0"/>
    </xf>
    <xf numFmtId="4" fontId="3" fillId="13" borderId="40" xfId="44" applyNumberFormat="1" applyFont="1" applyFill="1" applyBorder="1" applyAlignment="1" applyProtection="1">
      <alignment horizontal="center"/>
      <protection locked="0"/>
    </xf>
    <xf numFmtId="4" fontId="3" fillId="13" borderId="3" xfId="44" applyNumberFormat="1" applyFont="1" applyFill="1" applyBorder="1" applyProtection="1">
      <alignment/>
      <protection locked="0"/>
    </xf>
    <xf numFmtId="4" fontId="3" fillId="13" borderId="40" xfId="44" applyNumberFormat="1" applyFont="1" applyFill="1" applyBorder="1" applyProtection="1">
      <alignment/>
      <protection locked="0"/>
    </xf>
    <xf numFmtId="0" fontId="16" fillId="0" borderId="61" xfId="44" applyFont="1" applyBorder="1" applyAlignment="1" applyProtection="1">
      <alignment horizontal="center" vertical="center" wrapText="1"/>
      <protection/>
    </xf>
    <xf numFmtId="0" fontId="16" fillId="0" borderId="62" xfId="44" applyFont="1" applyBorder="1" applyAlignment="1" applyProtection="1">
      <alignment horizontal="center" vertical="center" wrapText="1"/>
      <protection/>
    </xf>
    <xf numFmtId="0" fontId="16" fillId="0" borderId="63" xfId="44" applyFont="1" applyBorder="1" applyAlignment="1" applyProtection="1">
      <alignment horizontal="center" vertical="center" wrapText="1"/>
      <protection/>
    </xf>
    <xf numFmtId="4" fontId="5" fillId="3" borderId="64" xfId="44" applyNumberFormat="1" applyFont="1" applyFill="1" applyBorder="1" applyAlignment="1" applyProtection="1">
      <alignment horizontal="center" vertical="center" wrapText="1"/>
      <protection/>
    </xf>
    <xf numFmtId="4" fontId="5" fillId="3" borderId="48" xfId="44" applyNumberFormat="1" applyFont="1" applyFill="1" applyBorder="1" applyAlignment="1" applyProtection="1">
      <alignment horizontal="center" vertical="center" wrapText="1"/>
      <protection/>
    </xf>
    <xf numFmtId="4" fontId="5" fillId="3" borderId="65" xfId="44" applyNumberFormat="1" applyFont="1" applyFill="1" applyBorder="1" applyAlignment="1" applyProtection="1">
      <alignment horizontal="center" vertical="center" wrapText="1"/>
      <protection/>
    </xf>
    <xf numFmtId="0" fontId="12" fillId="0" borderId="66" xfId="44" applyFont="1" applyBorder="1" applyAlignment="1">
      <alignment horizontal="center" vertical="center" wrapText="1"/>
      <protection/>
    </xf>
    <xf numFmtId="0" fontId="12" fillId="0" borderId="67" xfId="44" applyFont="1" applyBorder="1" applyAlignment="1">
      <alignment horizontal="center" vertical="center" wrapText="1"/>
      <protection/>
    </xf>
    <xf numFmtId="0" fontId="12" fillId="0" borderId="42" xfId="44" applyFont="1" applyBorder="1" applyAlignment="1">
      <alignment horizontal="center" vertical="center" wrapText="1"/>
      <protection/>
    </xf>
    <xf numFmtId="0" fontId="12" fillId="0" borderId="18" xfId="44" applyFont="1" applyBorder="1" applyAlignment="1">
      <alignment horizontal="center" vertical="center" wrapText="1"/>
      <protection/>
    </xf>
    <xf numFmtId="0" fontId="12" fillId="0" borderId="19" xfId="44" applyFont="1" applyBorder="1" applyAlignment="1">
      <alignment horizontal="center" vertical="center" wrapText="1"/>
      <protection/>
    </xf>
    <xf numFmtId="0" fontId="12" fillId="0" borderId="68" xfId="44" applyFont="1" applyBorder="1" applyAlignment="1">
      <alignment horizontal="center" vertical="center" wrapText="1"/>
      <protection/>
    </xf>
    <xf numFmtId="0" fontId="7" fillId="3" borderId="36" xfId="44" applyFont="1" applyFill="1" applyBorder="1" applyAlignment="1" applyProtection="1">
      <alignment horizontal="center"/>
      <protection/>
    </xf>
    <xf numFmtId="0" fontId="7" fillId="3" borderId="17" xfId="44" applyFont="1" applyFill="1" applyBorder="1" applyAlignment="1" applyProtection="1">
      <alignment horizontal="center"/>
      <protection/>
    </xf>
    <xf numFmtId="0" fontId="11" fillId="3" borderId="69" xfId="44" applyFont="1" applyFill="1" applyBorder="1" applyAlignment="1" applyProtection="1">
      <alignment horizontal="center"/>
      <protection/>
    </xf>
    <xf numFmtId="0" fontId="11" fillId="3" borderId="15" xfId="44" applyFont="1" applyFill="1" applyBorder="1" applyAlignment="1" applyProtection="1">
      <alignment horizontal="center"/>
      <protection/>
    </xf>
    <xf numFmtId="0" fontId="6" fillId="2" borderId="4" xfId="44" applyFont="1" applyFill="1" applyBorder="1" applyAlignment="1" applyProtection="1">
      <alignment horizontal="center" vertical="center" wrapText="1"/>
      <protection/>
    </xf>
    <xf numFmtId="0" fontId="6" fillId="2" borderId="70" xfId="44" applyFont="1" applyFill="1" applyBorder="1" applyAlignment="1" applyProtection="1">
      <alignment horizontal="center" vertical="center" wrapText="1"/>
      <protection/>
    </xf>
    <xf numFmtId="0" fontId="6" fillId="2" borderId="71" xfId="44" applyFont="1" applyFill="1" applyBorder="1" applyAlignment="1" applyProtection="1">
      <alignment horizontal="center" vertical="center" wrapText="1"/>
      <protection/>
    </xf>
    <xf numFmtId="0" fontId="6" fillId="2" borderId="9" xfId="44" applyFont="1" applyFill="1" applyBorder="1" applyAlignment="1" applyProtection="1">
      <alignment horizontal="center" vertical="center" wrapText="1"/>
      <protection/>
    </xf>
    <xf numFmtId="0" fontId="6" fillId="2" borderId="72" xfId="44" applyFont="1" applyFill="1" applyBorder="1" applyAlignment="1" applyProtection="1">
      <alignment horizontal="center" vertical="center" wrapText="1"/>
      <protection/>
    </xf>
    <xf numFmtId="0" fontId="6" fillId="2" borderId="73" xfId="44" applyFont="1" applyFill="1" applyBorder="1" applyAlignment="1" applyProtection="1">
      <alignment horizontal="center" vertical="center" wrapText="1"/>
      <protection/>
    </xf>
    <xf numFmtId="0" fontId="6" fillId="2" borderId="9" xfId="44" applyFont="1" applyFill="1" applyBorder="1" applyAlignment="1" applyProtection="1">
      <alignment horizontal="center" vertical="center"/>
      <protection/>
    </xf>
    <xf numFmtId="0" fontId="6" fillId="2" borderId="72" xfId="44" applyFont="1" applyFill="1" applyBorder="1" applyAlignment="1" applyProtection="1">
      <alignment horizontal="center" vertical="center"/>
      <protection/>
    </xf>
    <xf numFmtId="0" fontId="6" fillId="2" borderId="73" xfId="44" applyFont="1" applyFill="1" applyBorder="1" applyAlignment="1" applyProtection="1">
      <alignment horizontal="center" vertical="center"/>
      <protection/>
    </xf>
    <xf numFmtId="0" fontId="6" fillId="2" borderId="74" xfId="44" applyFont="1" applyFill="1" applyBorder="1" applyAlignment="1" applyProtection="1">
      <alignment horizontal="center" vertical="center" wrapText="1"/>
      <protection/>
    </xf>
    <xf numFmtId="0" fontId="6" fillId="2" borderId="75" xfId="44" applyFont="1" applyFill="1" applyBorder="1" applyAlignment="1" applyProtection="1">
      <alignment horizontal="center" vertical="center" wrapText="1"/>
      <protection/>
    </xf>
    <xf numFmtId="0" fontId="6" fillId="2" borderId="76" xfId="44" applyFont="1" applyFill="1" applyBorder="1" applyAlignment="1" applyProtection="1">
      <alignment horizontal="center" vertical="center" wrapText="1"/>
      <protection/>
    </xf>
    <xf numFmtId="0" fontId="7" fillId="3" borderId="1" xfId="44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12" fillId="0" borderId="77" xfId="44" applyFont="1" applyFill="1" applyBorder="1" applyAlignment="1">
      <alignment horizontal="center" vertical="center" wrapText="1"/>
      <protection/>
    </xf>
    <xf numFmtId="0" fontId="12" fillId="0" borderId="78" xfId="44" applyFont="1" applyFill="1" applyBorder="1" applyAlignment="1">
      <alignment horizontal="center" vertical="center" wrapText="1"/>
      <protection/>
    </xf>
    <xf numFmtId="0" fontId="12" fillId="0" borderId="79" xfId="44" applyFont="1" applyFill="1" applyBorder="1" applyAlignment="1">
      <alignment horizontal="center" vertical="center" wrapText="1"/>
      <protection/>
    </xf>
    <xf numFmtId="0" fontId="12" fillId="0" borderId="80" xfId="44" applyFont="1" applyFill="1" applyBorder="1" applyAlignment="1">
      <alignment horizontal="center" vertical="center" wrapText="1"/>
      <protection/>
    </xf>
    <xf numFmtId="0" fontId="12" fillId="0" borderId="73" xfId="44" applyFont="1" applyFill="1" applyBorder="1" applyAlignment="1">
      <alignment horizontal="center" vertical="center" wrapText="1"/>
      <protection/>
    </xf>
    <xf numFmtId="0" fontId="12" fillId="0" borderId="81" xfId="44" applyFont="1" applyFill="1" applyBorder="1" applyAlignment="1">
      <alignment horizontal="center" vertical="center" wrapText="1"/>
      <protection/>
    </xf>
    <xf numFmtId="0" fontId="5" fillId="2" borderId="2" xfId="44" applyFont="1" applyFill="1" applyBorder="1" applyAlignment="1" applyProtection="1">
      <alignment/>
      <protection/>
    </xf>
    <xf numFmtId="0" fontId="5" fillId="2" borderId="3" xfId="44" applyFont="1" applyFill="1" applyBorder="1" applyAlignment="1" applyProtection="1">
      <alignment/>
      <protection/>
    </xf>
    <xf numFmtId="0" fontId="5" fillId="2" borderId="16" xfId="44" applyFont="1" applyFill="1" applyBorder="1" applyAlignment="1" applyProtection="1">
      <alignment/>
      <protection/>
    </xf>
    <xf numFmtId="0" fontId="13" fillId="0" borderId="0" xfId="44" applyFont="1" applyFill="1" applyBorder="1" applyAlignment="1" applyProtection="1">
      <alignment/>
      <protection/>
    </xf>
    <xf numFmtId="0" fontId="6" fillId="3" borderId="69" xfId="44" applyFont="1" applyFill="1" applyBorder="1" applyAlignment="1" applyProtection="1">
      <alignment horizontal="center" vertical="center" wrapText="1"/>
      <protection/>
    </xf>
    <xf numFmtId="0" fontId="6" fillId="3" borderId="15" xfId="44" applyFont="1" applyFill="1" applyBorder="1" applyAlignment="1" applyProtection="1">
      <alignment horizontal="center" vertical="center" wrapText="1"/>
      <protection/>
    </xf>
    <xf numFmtId="0" fontId="6" fillId="2" borderId="82" xfId="44" applyFont="1" applyFill="1" applyBorder="1" applyAlignment="1" applyProtection="1">
      <alignment horizontal="center" vertical="center" wrapText="1"/>
      <protection/>
    </xf>
    <xf numFmtId="0" fontId="6" fillId="2" borderId="83" xfId="44" applyFont="1" applyFill="1" applyBorder="1" applyAlignment="1" applyProtection="1">
      <alignment horizontal="center" vertical="center" wrapText="1"/>
      <protection/>
    </xf>
    <xf numFmtId="0" fontId="6" fillId="2" borderId="80" xfId="44" applyFont="1" applyFill="1" applyBorder="1" applyAlignment="1" applyProtection="1">
      <alignment horizontal="center" vertical="center" wrapText="1"/>
      <protection/>
    </xf>
    <xf numFmtId="0" fontId="6" fillId="2" borderId="81" xfId="44" applyFont="1" applyFill="1" applyBorder="1" applyAlignment="1" applyProtection="1">
      <alignment horizontal="center" vertical="center" wrapText="1"/>
      <protection/>
    </xf>
    <xf numFmtId="0" fontId="6" fillId="2" borderId="84" xfId="44" applyFont="1" applyFill="1" applyBorder="1" applyAlignment="1" applyProtection="1">
      <alignment horizontal="center" vertical="center"/>
      <protection/>
    </xf>
    <xf numFmtId="0" fontId="6" fillId="2" borderId="76" xfId="44" applyFont="1" applyFill="1" applyBorder="1" applyAlignment="1" applyProtection="1">
      <alignment horizontal="center" vertical="center"/>
      <protection/>
    </xf>
    <xf numFmtId="0" fontId="6" fillId="2" borderId="85" xfId="44" applyFont="1" applyFill="1" applyBorder="1" applyAlignment="1" applyProtection="1">
      <alignment horizontal="center" vertical="center"/>
      <protection/>
    </xf>
    <xf numFmtId="0" fontId="6" fillId="2" borderId="66" xfId="44" applyFont="1" applyFill="1" applyBorder="1" applyAlignment="1" applyProtection="1">
      <alignment horizontal="center" vertical="center" wrapText="1"/>
      <protection/>
    </xf>
    <xf numFmtId="0" fontId="6" fillId="2" borderId="67" xfId="44" applyFont="1" applyFill="1" applyBorder="1" applyAlignment="1" applyProtection="1">
      <alignment horizontal="center" vertical="center" wrapText="1"/>
      <protection/>
    </xf>
    <xf numFmtId="0" fontId="6" fillId="2" borderId="14" xfId="44" applyFont="1" applyFill="1" applyBorder="1" applyAlignment="1" applyProtection="1">
      <alignment horizontal="center" vertical="center" wrapText="1"/>
      <protection/>
    </xf>
    <xf numFmtId="0" fontId="7" fillId="14" borderId="1" xfId="0" applyFont="1" applyFill="1" applyBorder="1" applyAlignment="1" applyProtection="1">
      <alignment horizontal="center"/>
      <protection/>
    </xf>
    <xf numFmtId="0" fontId="7" fillId="14" borderId="0" xfId="0" applyFont="1" applyFill="1" applyBorder="1" applyAlignment="1" applyProtection="1">
      <alignment horizontal="center"/>
      <protection/>
    </xf>
    <xf numFmtId="0" fontId="5" fillId="0" borderId="51" xfId="44" applyFont="1" applyFill="1" applyBorder="1" applyAlignment="1" applyProtection="1">
      <alignment horizontal="left"/>
      <protection/>
    </xf>
    <xf numFmtId="0" fontId="5" fillId="0" borderId="25" xfId="44" applyFont="1" applyFill="1" applyBorder="1" applyAlignment="1" applyProtection="1">
      <alignment horizontal="left"/>
      <protection/>
    </xf>
    <xf numFmtId="0" fontId="7" fillId="3" borderId="36" xfId="44" applyFont="1" applyFill="1" applyBorder="1" applyAlignment="1" applyProtection="1">
      <alignment horizontal="center" vertical="center"/>
      <protection/>
    </xf>
    <xf numFmtId="0" fontId="7" fillId="3" borderId="17" xfId="44" applyFont="1" applyFill="1" applyBorder="1" applyAlignment="1" applyProtection="1">
      <alignment horizontal="center" vertical="center"/>
      <protection/>
    </xf>
    <xf numFmtId="0" fontId="7" fillId="3" borderId="69" xfId="44" applyFont="1" applyFill="1" applyBorder="1" applyAlignment="1" applyProtection="1">
      <alignment horizontal="center" vertical="center"/>
      <protection/>
    </xf>
    <xf numFmtId="0" fontId="7" fillId="3" borderId="15" xfId="44" applyFont="1" applyFill="1" applyBorder="1" applyAlignment="1" applyProtection="1">
      <alignment horizontal="center" vertical="center"/>
      <protection/>
    </xf>
    <xf numFmtId="0" fontId="7" fillId="2" borderId="36" xfId="44" applyFont="1" applyFill="1" applyBorder="1" applyAlignment="1" applyProtection="1">
      <alignment horizontal="center" vertical="center" wrapText="1"/>
      <protection/>
    </xf>
    <xf numFmtId="0" fontId="7" fillId="2" borderId="17" xfId="44" applyFont="1" applyFill="1" applyBorder="1" applyAlignment="1" applyProtection="1">
      <alignment horizontal="center" vertical="center" wrapText="1"/>
      <protection/>
    </xf>
    <xf numFmtId="0" fontId="7" fillId="2" borderId="69" xfId="44" applyFont="1" applyFill="1" applyBorder="1" applyAlignment="1" applyProtection="1">
      <alignment horizontal="center" vertical="center" wrapText="1"/>
      <protection/>
    </xf>
    <xf numFmtId="0" fontId="7" fillId="2" borderId="15" xfId="44" applyFont="1" applyFill="1" applyBorder="1" applyAlignment="1" applyProtection="1">
      <alignment horizontal="center" vertical="center" wrapText="1"/>
      <protection/>
    </xf>
    <xf numFmtId="0" fontId="10" fillId="0" borderId="86" xfId="44" applyFont="1" applyFill="1" applyBorder="1" applyAlignment="1" applyProtection="1">
      <alignment horizontal="left" vertical="center" wrapText="1"/>
      <protection/>
    </xf>
    <xf numFmtId="0" fontId="10" fillId="0" borderId="26" xfId="44" applyFont="1" applyFill="1" applyBorder="1" applyAlignment="1" applyProtection="1">
      <alignment horizontal="left" vertical="center" wrapText="1"/>
      <protection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měny 2" xfId="21"/>
    <cellStyle name="měny 3" xfId="22"/>
    <cellStyle name="Normálna 2" xfId="23"/>
    <cellStyle name="Normální 10" xfId="24"/>
    <cellStyle name="normální 2" xfId="25"/>
    <cellStyle name="normální 2 2" xfId="26"/>
    <cellStyle name="normální 3" xfId="27"/>
    <cellStyle name="normální 3 2" xfId="28"/>
    <cellStyle name="normální 3 2 2" xfId="29"/>
    <cellStyle name="normální 3 3" xfId="30"/>
    <cellStyle name="normální 3_1" xfId="31"/>
    <cellStyle name="normální 4" xfId="32"/>
    <cellStyle name="normální 4 2" xfId="33"/>
    <cellStyle name="normální 4_1" xfId="34"/>
    <cellStyle name="normální 5" xfId="35"/>
    <cellStyle name="normální 5 2" xfId="36"/>
    <cellStyle name="normální 5 3" xfId="37"/>
    <cellStyle name="normální 5_Briklis Brno" xfId="38"/>
    <cellStyle name="Normální 6" xfId="39"/>
    <cellStyle name="Normální 7" xfId="40"/>
    <cellStyle name="Normální 8" xfId="41"/>
    <cellStyle name="Normální 9" xfId="42"/>
    <cellStyle name="Standard_Preis" xfId="43"/>
    <cellStyle name="Excel Built-in Normal" xfId="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99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FF66"/>
      <rgbColor rgb="00FFC000"/>
      <rgbColor rgb="00FF9900"/>
      <rgbColor rgb="00FF3333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workbookViewId="0" topLeftCell="A1">
      <selection activeCell="B3" sqref="B3:B6"/>
    </sheetView>
  </sheetViews>
  <sheetFormatPr defaultColWidth="9.140625" defaultRowHeight="12.75"/>
  <cols>
    <col min="1" max="1" width="19.7109375" style="0" customWidth="1"/>
    <col min="2" max="2" width="23.00390625" style="0" customWidth="1"/>
  </cols>
  <sheetData>
    <row r="2" ht="15">
      <c r="A2" s="130" t="s">
        <v>113</v>
      </c>
    </row>
    <row r="3" spans="1:2" ht="12.75">
      <c r="A3" s="131" t="s">
        <v>107</v>
      </c>
      <c r="B3" s="132">
        <f>'Tab.1A'!$G$38</f>
        <v>0</v>
      </c>
    </row>
    <row r="4" spans="1:2" ht="12.75">
      <c r="A4" s="131" t="s">
        <v>108</v>
      </c>
      <c r="B4" s="133">
        <f>'Tab.1B'!$G$38</f>
        <v>0</v>
      </c>
    </row>
    <row r="5" spans="1:2" ht="12.75">
      <c r="A5" s="131" t="s">
        <v>109</v>
      </c>
      <c r="B5" s="133">
        <f>'Tab.1C'!$G$13</f>
        <v>0</v>
      </c>
    </row>
    <row r="6" spans="1:2" ht="12.75">
      <c r="A6" s="131" t="s">
        <v>110</v>
      </c>
      <c r="B6" s="133">
        <f>'Tab.2'!$F$10</f>
        <v>0</v>
      </c>
    </row>
    <row r="8" spans="1:2" ht="15">
      <c r="A8" s="134" t="s">
        <v>111</v>
      </c>
      <c r="B8" s="135">
        <f>SUM(B3:B6)</f>
        <v>0</v>
      </c>
    </row>
    <row r="10" ht="15">
      <c r="A10" s="136" t="s">
        <v>112</v>
      </c>
    </row>
  </sheetData>
  <sheetProtection password="CC06" sheet="1" objects="1" scenarios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="90" zoomScaleNormal="90" zoomScaleSheetLayoutView="100" workbookViewId="0" topLeftCell="A1">
      <selection activeCell="E35" sqref="E35"/>
    </sheetView>
  </sheetViews>
  <sheetFormatPr defaultColWidth="9.140625" defaultRowHeight="12.75"/>
  <cols>
    <col min="1" max="1" width="6.00390625" style="1" customWidth="1"/>
    <col min="2" max="2" width="60.7109375" style="1" customWidth="1"/>
    <col min="3" max="3" width="11.28125" style="1" customWidth="1"/>
    <col min="4" max="4" width="9.140625" style="1" customWidth="1"/>
    <col min="5" max="5" width="17.7109375" style="1" customWidth="1"/>
    <col min="6" max="6" width="10.140625" style="1" customWidth="1"/>
    <col min="7" max="7" width="16.7109375" style="1" customWidth="1"/>
    <col min="8" max="16384" width="9.140625" style="1" customWidth="1"/>
  </cols>
  <sheetData>
    <row r="1" spans="2:7" ht="16.5" thickBot="1">
      <c r="B1" s="1" t="s">
        <v>0</v>
      </c>
      <c r="C1" s="2"/>
      <c r="G1" s="95" t="s">
        <v>104</v>
      </c>
    </row>
    <row r="2" spans="2:7" ht="20.25">
      <c r="B2" s="162" t="s">
        <v>50</v>
      </c>
      <c r="C2" s="163"/>
      <c r="D2" s="163"/>
      <c r="E2" s="163"/>
      <c r="F2" s="43"/>
      <c r="G2" s="44"/>
    </row>
    <row r="3" spans="2:7" ht="20.25">
      <c r="B3" s="178" t="s">
        <v>1</v>
      </c>
      <c r="C3" s="179"/>
      <c r="D3" s="179"/>
      <c r="E3" s="179"/>
      <c r="F3" s="40"/>
      <c r="G3" s="45"/>
    </row>
    <row r="4" spans="2:7" ht="15.75" thickBot="1">
      <c r="B4" s="164" t="s">
        <v>7</v>
      </c>
      <c r="C4" s="165"/>
      <c r="D4" s="165"/>
      <c r="E4" s="165"/>
      <c r="F4" s="41"/>
      <c r="G4" s="46"/>
    </row>
    <row r="5" spans="2:7" ht="12.75" customHeight="1" thickBot="1">
      <c r="B5" s="166" t="s">
        <v>8</v>
      </c>
      <c r="C5" s="169" t="s">
        <v>9</v>
      </c>
      <c r="D5" s="172" t="s">
        <v>3</v>
      </c>
      <c r="E5" s="175" t="s">
        <v>10</v>
      </c>
      <c r="F5" s="156" t="s">
        <v>83</v>
      </c>
      <c r="G5" s="159" t="s">
        <v>82</v>
      </c>
    </row>
    <row r="6" spans="2:7" ht="15.75" thickBot="1">
      <c r="B6" s="167"/>
      <c r="C6" s="170"/>
      <c r="D6" s="173"/>
      <c r="E6" s="176"/>
      <c r="F6" s="157"/>
      <c r="G6" s="160"/>
    </row>
    <row r="7" spans="2:7" ht="12.75">
      <c r="B7" s="168"/>
      <c r="C7" s="171"/>
      <c r="D7" s="174"/>
      <c r="E7" s="177"/>
      <c r="F7" s="158"/>
      <c r="G7" s="161"/>
    </row>
    <row r="8" spans="2:7" ht="12.75">
      <c r="B8" s="99" t="s">
        <v>48</v>
      </c>
      <c r="C8" s="100">
        <v>457.7700000000001</v>
      </c>
      <c r="D8" s="100" t="s">
        <v>11</v>
      </c>
      <c r="E8" s="101"/>
      <c r="F8" s="39">
        <v>21</v>
      </c>
      <c r="G8" s="144">
        <f>C8*E8*F8</f>
        <v>0</v>
      </c>
    </row>
    <row r="9" spans="2:7" ht="12.75">
      <c r="B9" s="3"/>
      <c r="C9" s="100"/>
      <c r="D9" s="100"/>
      <c r="E9" s="102"/>
      <c r="F9" s="39"/>
      <c r="G9" s="144"/>
    </row>
    <row r="10" spans="2:7" ht="12.75">
      <c r="B10" s="103" t="s">
        <v>12</v>
      </c>
      <c r="C10" s="100">
        <v>43.59</v>
      </c>
      <c r="D10" s="100" t="s">
        <v>11</v>
      </c>
      <c r="E10" s="101"/>
      <c r="F10" s="39">
        <v>21</v>
      </c>
      <c r="G10" s="144">
        <f aca="true" t="shared" si="0" ref="G10:G35">C10*E10*F10</f>
        <v>0</v>
      </c>
    </row>
    <row r="11" spans="2:7" ht="12.75">
      <c r="B11" s="3"/>
      <c r="C11" s="100"/>
      <c r="D11" s="100"/>
      <c r="E11" s="102"/>
      <c r="F11" s="39"/>
      <c r="G11" s="144"/>
    </row>
    <row r="12" spans="2:7" ht="12.75">
      <c r="B12" s="104" t="s">
        <v>13</v>
      </c>
      <c r="C12" s="100">
        <v>346.48</v>
      </c>
      <c r="D12" s="100" t="s">
        <v>11</v>
      </c>
      <c r="E12" s="101"/>
      <c r="F12" s="39">
        <v>21</v>
      </c>
      <c r="G12" s="144">
        <f t="shared" si="0"/>
        <v>0</v>
      </c>
    </row>
    <row r="13" spans="2:7" ht="12.75">
      <c r="B13" s="3"/>
      <c r="C13" s="100"/>
      <c r="D13" s="100"/>
      <c r="E13" s="102"/>
      <c r="F13" s="39"/>
      <c r="G13" s="144"/>
    </row>
    <row r="14" spans="2:7" ht="12.75">
      <c r="B14" s="105" t="s">
        <v>14</v>
      </c>
      <c r="C14" s="100">
        <v>9.690000000000001</v>
      </c>
      <c r="D14" s="100" t="s">
        <v>11</v>
      </c>
      <c r="E14" s="101"/>
      <c r="F14" s="39">
        <v>21</v>
      </c>
      <c r="G14" s="144">
        <f t="shared" si="0"/>
        <v>0</v>
      </c>
    </row>
    <row r="15" spans="2:7" ht="12.75">
      <c r="B15" s="3"/>
      <c r="C15" s="100"/>
      <c r="D15" s="100"/>
      <c r="E15" s="102"/>
      <c r="F15" s="39"/>
      <c r="G15" s="144"/>
    </row>
    <row r="16" spans="2:7" ht="12.75">
      <c r="B16" s="106" t="s">
        <v>15</v>
      </c>
      <c r="C16" s="100">
        <v>69.65</v>
      </c>
      <c r="D16" s="100" t="s">
        <v>11</v>
      </c>
      <c r="E16" s="101"/>
      <c r="F16" s="39">
        <v>21</v>
      </c>
      <c r="G16" s="144">
        <f t="shared" si="0"/>
        <v>0</v>
      </c>
    </row>
    <row r="17" spans="2:7" ht="12.75">
      <c r="B17" s="3"/>
      <c r="C17" s="100"/>
      <c r="D17" s="100"/>
      <c r="E17" s="102"/>
      <c r="F17" s="39"/>
      <c r="G17" s="144"/>
    </row>
    <row r="18" spans="2:7" ht="12.75">
      <c r="B18" s="107" t="s">
        <v>16</v>
      </c>
      <c r="C18" s="100">
        <v>19.6</v>
      </c>
      <c r="D18" s="100" t="s">
        <v>11</v>
      </c>
      <c r="E18" s="101"/>
      <c r="F18" s="39">
        <v>21</v>
      </c>
      <c r="G18" s="144">
        <f t="shared" si="0"/>
        <v>0</v>
      </c>
    </row>
    <row r="19" spans="2:7" ht="12.75">
      <c r="B19" s="3"/>
      <c r="C19" s="100"/>
      <c r="D19" s="100"/>
      <c r="E19" s="102"/>
      <c r="F19" s="39"/>
      <c r="G19" s="144"/>
    </row>
    <row r="20" spans="2:7" ht="12.75">
      <c r="B20" s="107" t="s">
        <v>17</v>
      </c>
      <c r="C20" s="100">
        <v>138.36</v>
      </c>
      <c r="D20" s="100" t="s">
        <v>11</v>
      </c>
      <c r="E20" s="101"/>
      <c r="F20" s="39">
        <v>21</v>
      </c>
      <c r="G20" s="144">
        <f t="shared" si="0"/>
        <v>0</v>
      </c>
    </row>
    <row r="21" spans="2:7" ht="12.75">
      <c r="B21" s="3"/>
      <c r="C21" s="108"/>
      <c r="D21" s="108"/>
      <c r="E21" s="102"/>
      <c r="F21" s="39"/>
      <c r="G21" s="144"/>
    </row>
    <row r="22" spans="2:7" ht="14.25" customHeight="1">
      <c r="B22" s="109" t="s">
        <v>18</v>
      </c>
      <c r="C22" s="110">
        <v>484.39000000000004</v>
      </c>
      <c r="D22" s="100" t="s">
        <v>11</v>
      </c>
      <c r="E22" s="101"/>
      <c r="F22" s="39">
        <v>1</v>
      </c>
      <c r="G22" s="144">
        <f t="shared" si="0"/>
        <v>0</v>
      </c>
    </row>
    <row r="23" spans="2:7" ht="12.75">
      <c r="B23" s="4"/>
      <c r="C23" s="100"/>
      <c r="D23" s="100"/>
      <c r="E23" s="102"/>
      <c r="F23" s="39"/>
      <c r="G23" s="144"/>
    </row>
    <row r="24" spans="2:7" ht="12.75">
      <c r="B24" s="16" t="s">
        <v>42</v>
      </c>
      <c r="C24" s="100">
        <v>98.64</v>
      </c>
      <c r="D24" s="100" t="s">
        <v>11</v>
      </c>
      <c r="E24" s="101"/>
      <c r="F24" s="39">
        <v>1</v>
      </c>
      <c r="G24" s="144">
        <f t="shared" si="0"/>
        <v>0</v>
      </c>
    </row>
    <row r="25" spans="2:7" ht="12.75">
      <c r="B25" s="16"/>
      <c r="C25" s="100"/>
      <c r="D25" s="100"/>
      <c r="E25" s="102"/>
      <c r="F25" s="39"/>
      <c r="G25" s="144"/>
    </row>
    <row r="26" spans="2:7" ht="12.75">
      <c r="B26" s="111" t="s">
        <v>19</v>
      </c>
      <c r="C26" s="112"/>
      <c r="D26" s="113"/>
      <c r="E26" s="102"/>
      <c r="F26" s="39"/>
      <c r="G26" s="144"/>
    </row>
    <row r="27" spans="2:7" ht="12.75">
      <c r="B27" s="114" t="s">
        <v>47</v>
      </c>
      <c r="C27" s="100">
        <v>445</v>
      </c>
      <c r="D27" s="100" t="s">
        <v>11</v>
      </c>
      <c r="E27" s="101"/>
      <c r="F27" s="39">
        <v>21</v>
      </c>
      <c r="G27" s="144">
        <f t="shared" si="0"/>
        <v>0</v>
      </c>
    </row>
    <row r="28" spans="2:7" ht="12.75">
      <c r="B28" s="111"/>
      <c r="C28" s="112"/>
      <c r="D28" s="113"/>
      <c r="E28" s="102"/>
      <c r="F28" s="39"/>
      <c r="G28" s="144"/>
    </row>
    <row r="29" spans="2:7" ht="12.75">
      <c r="B29" s="111" t="s">
        <v>20</v>
      </c>
      <c r="C29" s="112">
        <v>175.14</v>
      </c>
      <c r="D29" s="100" t="s">
        <v>11</v>
      </c>
      <c r="E29" s="101"/>
      <c r="F29" s="39">
        <v>1</v>
      </c>
      <c r="G29" s="144">
        <f t="shared" si="0"/>
        <v>0</v>
      </c>
    </row>
    <row r="30" spans="2:7" ht="12.75">
      <c r="B30" s="111"/>
      <c r="C30" s="112"/>
      <c r="D30" s="113"/>
      <c r="E30" s="102"/>
      <c r="F30" s="39"/>
      <c r="G30" s="144"/>
    </row>
    <row r="31" spans="2:7" ht="12.75">
      <c r="B31" s="111" t="s">
        <v>21</v>
      </c>
      <c r="C31" s="112">
        <v>373.06</v>
      </c>
      <c r="D31" s="100" t="s">
        <v>11</v>
      </c>
      <c r="E31" s="101"/>
      <c r="F31" s="39">
        <v>21</v>
      </c>
      <c r="G31" s="144">
        <f t="shared" si="0"/>
        <v>0</v>
      </c>
    </row>
    <row r="32" spans="2:7" ht="12.75">
      <c r="B32" s="111"/>
      <c r="C32" s="112"/>
      <c r="D32" s="113"/>
      <c r="E32" s="102"/>
      <c r="F32" s="39"/>
      <c r="G32" s="144"/>
    </row>
    <row r="33" spans="2:7" ht="12.75">
      <c r="B33" s="115" t="s">
        <v>22</v>
      </c>
      <c r="C33" s="112">
        <v>31.94</v>
      </c>
      <c r="D33" s="100" t="s">
        <v>11</v>
      </c>
      <c r="E33" s="101"/>
      <c r="F33" s="39">
        <v>1</v>
      </c>
      <c r="G33" s="144">
        <f t="shared" si="0"/>
        <v>0</v>
      </c>
    </row>
    <row r="34" spans="2:7" ht="12.75">
      <c r="B34" s="116"/>
      <c r="C34" s="112"/>
      <c r="D34" s="113"/>
      <c r="E34" s="102"/>
      <c r="F34" s="39"/>
      <c r="G34" s="144"/>
    </row>
    <row r="35" spans="2:7" ht="15.75" thickBot="1">
      <c r="B35" s="117" t="s">
        <v>23</v>
      </c>
      <c r="C35" s="118">
        <v>1120</v>
      </c>
      <c r="D35" s="119" t="s">
        <v>11</v>
      </c>
      <c r="E35" s="120"/>
      <c r="F35" s="52">
        <v>1</v>
      </c>
      <c r="G35" s="143">
        <f t="shared" si="0"/>
        <v>0</v>
      </c>
    </row>
    <row r="36" spans="2:7" ht="15.75" thickBot="1">
      <c r="B36" s="121" t="s">
        <v>89</v>
      </c>
      <c r="C36" s="122"/>
      <c r="D36" s="123"/>
      <c r="E36" s="124"/>
      <c r="F36" s="53"/>
      <c r="G36" s="137">
        <f>G8+G10+G12+G14+G16+G18+G20+G22+G24+G27+G29+G31+G33+G35</f>
        <v>0</v>
      </c>
    </row>
    <row r="37" spans="2:7" ht="15.75" thickBot="1">
      <c r="B37" s="125" t="s">
        <v>90</v>
      </c>
      <c r="C37" s="126"/>
      <c r="D37" s="123"/>
      <c r="E37" s="124"/>
      <c r="F37" s="53"/>
      <c r="G37" s="137">
        <f>G36*12</f>
        <v>0</v>
      </c>
    </row>
    <row r="38" spans="2:7" ht="15.75" thickBot="1">
      <c r="B38" s="127" t="s">
        <v>91</v>
      </c>
      <c r="C38" s="128"/>
      <c r="D38" s="74"/>
      <c r="E38" s="129"/>
      <c r="F38" s="41"/>
      <c r="G38" s="137">
        <f>G37*4</f>
        <v>0</v>
      </c>
    </row>
    <row r="40" ht="12.75">
      <c r="B40" s="1" t="s">
        <v>43</v>
      </c>
    </row>
  </sheetData>
  <sheetProtection password="CC06" sheet="1" objects="1" scenarios="1"/>
  <mergeCells count="9">
    <mergeCell ref="F5:F7"/>
    <mergeCell ref="G5:G7"/>
    <mergeCell ref="B2:E2"/>
    <mergeCell ref="B4:E4"/>
    <mergeCell ref="B5:B7"/>
    <mergeCell ref="C5:C7"/>
    <mergeCell ref="D5:D7"/>
    <mergeCell ref="E5:E7"/>
    <mergeCell ref="B3:E3"/>
  </mergeCells>
  <printOptions/>
  <pageMargins left="0.7" right="0.7" top="0.7875" bottom="0.7875" header="0.5118055555555555" footer="0.5118055555555555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zoomScale="90" zoomScaleNormal="90" zoomScaleSheetLayoutView="100" workbookViewId="0" topLeftCell="A4">
      <selection activeCell="E17" sqref="E17:E35"/>
    </sheetView>
  </sheetViews>
  <sheetFormatPr defaultColWidth="9.140625" defaultRowHeight="12.75"/>
  <cols>
    <col min="1" max="1" width="6.140625" style="1" customWidth="1"/>
    <col min="2" max="2" width="73.28125" style="1" customWidth="1"/>
    <col min="3" max="3" width="15.8515625" style="1" customWidth="1"/>
    <col min="4" max="4" width="11.57421875" style="1" customWidth="1"/>
    <col min="5" max="5" width="11.8515625" style="1" customWidth="1"/>
    <col min="6" max="6" width="11.28125" style="1" customWidth="1"/>
    <col min="7" max="7" width="14.28125" style="1" customWidth="1"/>
    <col min="8" max="16384" width="9.140625" style="1" customWidth="1"/>
  </cols>
  <sheetData>
    <row r="1" spans="2:7" ht="15.75" thickBot="1">
      <c r="B1" s="1" t="s">
        <v>0</v>
      </c>
      <c r="C1" s="5"/>
      <c r="D1" s="5"/>
      <c r="F1" s="41"/>
      <c r="G1" s="96" t="s">
        <v>105</v>
      </c>
    </row>
    <row r="2" spans="2:7" ht="20.25">
      <c r="B2" s="162" t="s">
        <v>49</v>
      </c>
      <c r="C2" s="163"/>
      <c r="D2" s="163"/>
      <c r="E2" s="163"/>
      <c r="F2" s="40"/>
      <c r="G2" s="44"/>
    </row>
    <row r="3" spans="2:7" ht="20.25">
      <c r="B3" s="202" t="s">
        <v>1</v>
      </c>
      <c r="C3" s="203"/>
      <c r="D3" s="203"/>
      <c r="E3" s="203"/>
      <c r="F3" s="40"/>
      <c r="G3" s="45"/>
    </row>
    <row r="4" spans="2:7" ht="15.75" customHeight="1" thickBot="1">
      <c r="B4" s="190" t="s">
        <v>24</v>
      </c>
      <c r="C4" s="191"/>
      <c r="D4" s="191"/>
      <c r="E4" s="191"/>
      <c r="F4" s="41"/>
      <c r="G4" s="46"/>
    </row>
    <row r="5" spans="2:7" ht="12.75" customHeight="1" thickBot="1">
      <c r="B5" s="192" t="s">
        <v>8</v>
      </c>
      <c r="C5" s="194" t="s">
        <v>9</v>
      </c>
      <c r="D5" s="196" t="s">
        <v>3</v>
      </c>
      <c r="E5" s="199" t="s">
        <v>10</v>
      </c>
      <c r="F5" s="183" t="s">
        <v>94</v>
      </c>
      <c r="G5" s="180" t="s">
        <v>85</v>
      </c>
    </row>
    <row r="6" spans="2:7" ht="15.75" thickBot="1">
      <c r="B6" s="168"/>
      <c r="C6" s="171"/>
      <c r="D6" s="197"/>
      <c r="E6" s="200"/>
      <c r="F6" s="184"/>
      <c r="G6" s="181"/>
    </row>
    <row r="7" spans="2:7" ht="27" customHeight="1" thickBot="1">
      <c r="B7" s="193"/>
      <c r="C7" s="195"/>
      <c r="D7" s="198"/>
      <c r="E7" s="201"/>
      <c r="F7" s="185"/>
      <c r="G7" s="182"/>
    </row>
    <row r="8" spans="2:7" ht="15" customHeight="1">
      <c r="B8" s="83" t="s">
        <v>25</v>
      </c>
      <c r="C8" s="84">
        <v>190</v>
      </c>
      <c r="D8" s="85" t="s">
        <v>59</v>
      </c>
      <c r="E8" s="47"/>
      <c r="F8" s="86">
        <v>2</v>
      </c>
      <c r="G8" s="91">
        <f>C8*E8*F8</f>
        <v>0</v>
      </c>
    </row>
    <row r="9" spans="2:7" ht="12.75">
      <c r="B9" s="186" t="s">
        <v>98</v>
      </c>
      <c r="C9" s="187"/>
      <c r="D9" s="187"/>
      <c r="E9" s="188"/>
      <c r="F9" s="39"/>
      <c r="G9" s="92"/>
    </row>
    <row r="10" spans="2:7" ht="15" customHeight="1">
      <c r="B10" s="26" t="s">
        <v>57</v>
      </c>
      <c r="C10" s="29">
        <v>1570</v>
      </c>
      <c r="D10" s="27" t="s">
        <v>59</v>
      </c>
      <c r="E10" s="42"/>
      <c r="F10" s="39">
        <v>2</v>
      </c>
      <c r="G10" s="92">
        <f>C10*E10*F10</f>
        <v>0</v>
      </c>
    </row>
    <row r="11" spans="2:7" ht="15" customHeight="1">
      <c r="B11" s="26" t="s">
        <v>58</v>
      </c>
      <c r="C11" s="29">
        <v>303</v>
      </c>
      <c r="D11" s="27" t="s">
        <v>59</v>
      </c>
      <c r="E11" s="42"/>
      <c r="F11" s="39">
        <v>2</v>
      </c>
      <c r="G11" s="92">
        <f aca="true" t="shared" si="0" ref="G11:G35">C11*E11*F11</f>
        <v>0</v>
      </c>
    </row>
    <row r="12" spans="2:7" ht="15" customHeight="1">
      <c r="B12" s="26" t="s">
        <v>80</v>
      </c>
      <c r="C12" s="29">
        <v>140</v>
      </c>
      <c r="D12" s="27" t="s">
        <v>59</v>
      </c>
      <c r="E12" s="42"/>
      <c r="F12" s="39">
        <v>2</v>
      </c>
      <c r="G12" s="92">
        <f t="shared" si="0"/>
        <v>0</v>
      </c>
    </row>
    <row r="13" spans="2:7" ht="15" customHeight="1">
      <c r="B13" s="26" t="s">
        <v>81</v>
      </c>
      <c r="C13" s="29">
        <v>120</v>
      </c>
      <c r="D13" s="27" t="s">
        <v>59</v>
      </c>
      <c r="E13" s="42"/>
      <c r="F13" s="39">
        <v>2</v>
      </c>
      <c r="G13" s="92">
        <f t="shared" si="0"/>
        <v>0</v>
      </c>
    </row>
    <row r="14" spans="2:7" ht="15" customHeight="1">
      <c r="B14" s="26" t="s">
        <v>61</v>
      </c>
      <c r="C14" s="29">
        <v>51</v>
      </c>
      <c r="D14" s="27" t="s">
        <v>59</v>
      </c>
      <c r="E14" s="42"/>
      <c r="F14" s="39">
        <v>12</v>
      </c>
      <c r="G14" s="92">
        <f t="shared" si="0"/>
        <v>0</v>
      </c>
    </row>
    <row r="15" spans="2:7" ht="15" customHeight="1">
      <c r="B15" s="26" t="s">
        <v>60</v>
      </c>
      <c r="C15" s="29">
        <v>134.3</v>
      </c>
      <c r="D15" s="27" t="s">
        <v>59</v>
      </c>
      <c r="E15" s="42"/>
      <c r="F15" s="39">
        <v>2</v>
      </c>
      <c r="G15" s="92">
        <f t="shared" si="0"/>
        <v>0</v>
      </c>
    </row>
    <row r="16" spans="2:7" ht="12.75">
      <c r="B16" s="204" t="s">
        <v>101</v>
      </c>
      <c r="C16" s="205"/>
      <c r="D16" s="205"/>
      <c r="E16" s="205"/>
      <c r="F16" s="39"/>
      <c r="G16" s="92"/>
    </row>
    <row r="17" spans="2:7" ht="15" customHeight="1">
      <c r="B17" s="26" t="s">
        <v>62</v>
      </c>
      <c r="C17" s="29">
        <v>428</v>
      </c>
      <c r="D17" s="27" t="s">
        <v>59</v>
      </c>
      <c r="E17" s="42"/>
      <c r="F17" s="39">
        <v>2</v>
      </c>
      <c r="G17" s="92">
        <f t="shared" si="0"/>
        <v>0</v>
      </c>
    </row>
    <row r="18" spans="2:7" ht="15" customHeight="1">
      <c r="B18" s="26" t="s">
        <v>63</v>
      </c>
      <c r="C18" s="29">
        <v>87</v>
      </c>
      <c r="D18" s="27" t="s">
        <v>59</v>
      </c>
      <c r="E18" s="42"/>
      <c r="F18" s="39">
        <v>2</v>
      </c>
      <c r="G18" s="92">
        <f t="shared" si="0"/>
        <v>0</v>
      </c>
    </row>
    <row r="19" spans="2:7" ht="15" customHeight="1">
      <c r="B19" s="26" t="s">
        <v>64</v>
      </c>
      <c r="C19" s="29">
        <v>44</v>
      </c>
      <c r="D19" s="27" t="s">
        <v>59</v>
      </c>
      <c r="E19" s="42"/>
      <c r="F19" s="39">
        <v>2</v>
      </c>
      <c r="G19" s="92">
        <f t="shared" si="0"/>
        <v>0</v>
      </c>
    </row>
    <row r="20" spans="2:7" ht="15" customHeight="1">
      <c r="B20" s="26" t="s">
        <v>65</v>
      </c>
      <c r="C20" s="29">
        <v>27</v>
      </c>
      <c r="D20" s="27" t="s">
        <v>59</v>
      </c>
      <c r="E20" s="42"/>
      <c r="F20" s="39">
        <v>12</v>
      </c>
      <c r="G20" s="92">
        <f t="shared" si="0"/>
        <v>0</v>
      </c>
    </row>
    <row r="21" spans="2:7" ht="15" customHeight="1">
      <c r="B21" s="26" t="s">
        <v>99</v>
      </c>
      <c r="C21" s="29">
        <v>1150</v>
      </c>
      <c r="D21" s="27" t="s">
        <v>59</v>
      </c>
      <c r="E21" s="42"/>
      <c r="F21" s="39">
        <v>1</v>
      </c>
      <c r="G21" s="92">
        <f t="shared" si="0"/>
        <v>0</v>
      </c>
    </row>
    <row r="22" spans="2:7" ht="15" customHeight="1">
      <c r="B22" s="26" t="s">
        <v>66</v>
      </c>
      <c r="C22" s="29">
        <v>50</v>
      </c>
      <c r="D22" s="27" t="s">
        <v>6</v>
      </c>
      <c r="E22" s="42"/>
      <c r="F22" s="39">
        <v>1</v>
      </c>
      <c r="G22" s="92">
        <f t="shared" si="0"/>
        <v>0</v>
      </c>
    </row>
    <row r="23" spans="2:7" ht="15" customHeight="1">
      <c r="B23" s="26" t="s">
        <v>77</v>
      </c>
      <c r="C23" s="30">
        <v>11</v>
      </c>
      <c r="D23" s="13" t="s">
        <v>26</v>
      </c>
      <c r="E23" s="42"/>
      <c r="F23" s="39">
        <v>2</v>
      </c>
      <c r="G23" s="92">
        <f t="shared" si="0"/>
        <v>0</v>
      </c>
    </row>
    <row r="24" spans="2:7" ht="15" customHeight="1">
      <c r="B24" s="26" t="s">
        <v>67</v>
      </c>
      <c r="C24" s="30">
        <v>1120</v>
      </c>
      <c r="D24" s="27" t="s">
        <v>59</v>
      </c>
      <c r="E24" s="42"/>
      <c r="F24" s="39">
        <v>2</v>
      </c>
      <c r="G24" s="92">
        <f t="shared" si="0"/>
        <v>0</v>
      </c>
    </row>
    <row r="25" spans="2:7" ht="12.75">
      <c r="B25" s="12" t="s">
        <v>68</v>
      </c>
      <c r="C25" s="28">
        <v>60</v>
      </c>
      <c r="D25" s="13" t="s">
        <v>26</v>
      </c>
      <c r="E25" s="42"/>
      <c r="F25" s="39">
        <v>1</v>
      </c>
      <c r="G25" s="92">
        <f t="shared" si="0"/>
        <v>0</v>
      </c>
    </row>
    <row r="26" spans="2:7" ht="12.75">
      <c r="B26" s="12" t="s">
        <v>69</v>
      </c>
      <c r="C26" s="28">
        <v>20</v>
      </c>
      <c r="D26" s="13" t="s">
        <v>26</v>
      </c>
      <c r="E26" s="42"/>
      <c r="F26" s="39">
        <v>2</v>
      </c>
      <c r="G26" s="92">
        <f t="shared" si="0"/>
        <v>0</v>
      </c>
    </row>
    <row r="27" spans="2:7" ht="15" customHeight="1">
      <c r="B27" s="12" t="s">
        <v>70</v>
      </c>
      <c r="C27" s="28">
        <v>90</v>
      </c>
      <c r="D27" s="27" t="s">
        <v>59</v>
      </c>
      <c r="E27" s="145"/>
      <c r="F27" s="39">
        <v>1</v>
      </c>
      <c r="G27" s="92">
        <f t="shared" si="0"/>
        <v>0</v>
      </c>
    </row>
    <row r="28" spans="2:7" ht="12.75">
      <c r="B28" s="12" t="s">
        <v>71</v>
      </c>
      <c r="C28" s="28">
        <v>45</v>
      </c>
      <c r="D28" s="13" t="s">
        <v>6</v>
      </c>
      <c r="E28" s="42"/>
      <c r="F28" s="39">
        <v>2</v>
      </c>
      <c r="G28" s="92">
        <f t="shared" si="0"/>
        <v>0</v>
      </c>
    </row>
    <row r="29" spans="2:7" ht="47.25" customHeight="1">
      <c r="B29" s="14" t="s">
        <v>72</v>
      </c>
      <c r="C29" s="28">
        <v>50</v>
      </c>
      <c r="D29" s="13" t="s">
        <v>6</v>
      </c>
      <c r="E29" s="42"/>
      <c r="F29" s="39">
        <v>1</v>
      </c>
      <c r="G29" s="92">
        <f t="shared" si="0"/>
        <v>0</v>
      </c>
    </row>
    <row r="30" spans="2:7" ht="15" customHeight="1">
      <c r="B30" s="14" t="s">
        <v>73</v>
      </c>
      <c r="C30" s="28">
        <v>212</v>
      </c>
      <c r="D30" s="27" t="s">
        <v>59</v>
      </c>
      <c r="E30" s="42"/>
      <c r="F30" s="39">
        <v>1</v>
      </c>
      <c r="G30" s="92">
        <f t="shared" si="0"/>
        <v>0</v>
      </c>
    </row>
    <row r="31" spans="2:7" ht="15" customHeight="1">
      <c r="B31" s="12" t="s">
        <v>78</v>
      </c>
      <c r="C31" s="28">
        <v>230</v>
      </c>
      <c r="D31" s="27" t="s">
        <v>59</v>
      </c>
      <c r="E31" s="42"/>
      <c r="F31" s="39">
        <v>1</v>
      </c>
      <c r="G31" s="92">
        <f t="shared" si="0"/>
        <v>0</v>
      </c>
    </row>
    <row r="32" spans="2:7" ht="12.75">
      <c r="B32" s="12" t="s">
        <v>74</v>
      </c>
      <c r="C32" s="28">
        <v>5</v>
      </c>
      <c r="D32" s="13" t="s">
        <v>26</v>
      </c>
      <c r="E32" s="42"/>
      <c r="F32" s="39">
        <v>10</v>
      </c>
      <c r="G32" s="92">
        <f t="shared" si="0"/>
        <v>0</v>
      </c>
    </row>
    <row r="33" spans="2:7" ht="12.75">
      <c r="B33" s="25" t="s">
        <v>75</v>
      </c>
      <c r="C33" s="28">
        <v>10</v>
      </c>
      <c r="D33" s="13" t="s">
        <v>26</v>
      </c>
      <c r="E33" s="42"/>
      <c r="F33" s="39">
        <v>10</v>
      </c>
      <c r="G33" s="92">
        <f t="shared" si="0"/>
        <v>0</v>
      </c>
    </row>
    <row r="34" spans="2:7" ht="12.75">
      <c r="B34" s="25" t="s">
        <v>76</v>
      </c>
      <c r="C34" s="38">
        <v>1</v>
      </c>
      <c r="D34" s="13" t="s">
        <v>27</v>
      </c>
      <c r="E34" s="42"/>
      <c r="F34" s="39">
        <v>10</v>
      </c>
      <c r="G34" s="92">
        <f t="shared" si="0"/>
        <v>0</v>
      </c>
    </row>
    <row r="35" spans="2:7" ht="15.75" thickBot="1">
      <c r="B35" s="35" t="s">
        <v>103</v>
      </c>
      <c r="C35" s="36">
        <v>1</v>
      </c>
      <c r="D35" s="37" t="s">
        <v>6</v>
      </c>
      <c r="E35" s="61"/>
      <c r="F35" s="39">
        <v>1</v>
      </c>
      <c r="G35" s="92">
        <f t="shared" si="0"/>
        <v>0</v>
      </c>
    </row>
    <row r="36" spans="2:7" ht="15.75" thickBot="1">
      <c r="B36" s="54"/>
      <c r="C36" s="55"/>
      <c r="D36" s="49"/>
      <c r="E36" s="56"/>
      <c r="F36" s="40"/>
      <c r="G36" s="93"/>
    </row>
    <row r="37" spans="2:7" ht="16.5" thickBot="1">
      <c r="B37" s="57" t="s">
        <v>92</v>
      </c>
      <c r="C37" s="58"/>
      <c r="D37" s="59"/>
      <c r="E37" s="59"/>
      <c r="F37" s="60"/>
      <c r="G37" s="139">
        <f>SUM(G8:G35)</f>
        <v>0</v>
      </c>
    </row>
    <row r="38" spans="2:7" ht="16.5" thickBot="1">
      <c r="B38" s="57" t="s">
        <v>93</v>
      </c>
      <c r="C38" s="58"/>
      <c r="D38" s="59"/>
      <c r="E38" s="59"/>
      <c r="F38" s="60"/>
      <c r="G38" s="139">
        <f>4*G37</f>
        <v>0</v>
      </c>
    </row>
    <row r="39" spans="2:5" ht="12.75">
      <c r="B39" s="189" t="s">
        <v>28</v>
      </c>
      <c r="C39" s="189"/>
      <c r="D39" s="189"/>
      <c r="E39" s="189"/>
    </row>
    <row r="40" spans="2:5" ht="12.75">
      <c r="B40" s="7" t="s">
        <v>29</v>
      </c>
      <c r="C40" s="8"/>
      <c r="D40" s="9"/>
      <c r="E40" s="8"/>
    </row>
    <row r="41" spans="2:5" ht="12.75">
      <c r="B41" s="7" t="s">
        <v>79</v>
      </c>
      <c r="C41" s="8"/>
      <c r="D41" s="9"/>
      <c r="E41" s="8"/>
    </row>
    <row r="42" spans="2:5" ht="12.75">
      <c r="B42" s="7" t="s">
        <v>30</v>
      </c>
      <c r="C42" s="6"/>
      <c r="D42" s="7"/>
      <c r="E42" s="6"/>
    </row>
    <row r="43" ht="12.75">
      <c r="B43" s="1" t="s">
        <v>44</v>
      </c>
    </row>
    <row r="44" ht="12.75">
      <c r="B44" s="87" t="s">
        <v>102</v>
      </c>
    </row>
    <row r="45" ht="12.75">
      <c r="B45" s="1" t="s">
        <v>100</v>
      </c>
    </row>
    <row r="47" ht="12.75">
      <c r="B47" s="138" t="s">
        <v>114</v>
      </c>
    </row>
  </sheetData>
  <sheetProtection password="CC06" sheet="1" objects="1" scenarios="1"/>
  <mergeCells count="12">
    <mergeCell ref="G5:G7"/>
    <mergeCell ref="F5:F7"/>
    <mergeCell ref="B9:E9"/>
    <mergeCell ref="B39:E39"/>
    <mergeCell ref="B2:E2"/>
    <mergeCell ref="B4:E4"/>
    <mergeCell ref="B5:B7"/>
    <mergeCell ref="C5:C7"/>
    <mergeCell ref="D5:D7"/>
    <mergeCell ref="E5:E7"/>
    <mergeCell ref="B3:E3"/>
    <mergeCell ref="B16:E16"/>
  </mergeCells>
  <printOptions/>
  <pageMargins left="0.7" right="0.7" top="0.7875" bottom="0.7875" header="0.5118055555555555" footer="0.5118055555555555"/>
  <pageSetup horizontalDpi="600" verticalDpi="600" orientation="landscape" paperSize="9" scale="66" r:id="rId1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zoomScale="90" zoomScaleNormal="90" zoomScaleSheetLayoutView="100" workbookViewId="0" topLeftCell="A1">
      <selection activeCell="I12" sqref="I12"/>
    </sheetView>
  </sheetViews>
  <sheetFormatPr defaultColWidth="9.140625" defaultRowHeight="12.75"/>
  <cols>
    <col min="1" max="1" width="5.140625" style="1" customWidth="1"/>
    <col min="2" max="2" width="62.421875" style="1" customWidth="1"/>
    <col min="3" max="3" width="11.8515625" style="1" customWidth="1"/>
    <col min="4" max="4" width="11.7109375" style="1" customWidth="1"/>
    <col min="5" max="5" width="12.421875" style="1" customWidth="1"/>
    <col min="6" max="6" width="13.140625" style="1" customWidth="1"/>
    <col min="7" max="7" width="15.7109375" style="1" customWidth="1"/>
    <col min="8" max="16384" width="9.140625" style="1" customWidth="1"/>
  </cols>
  <sheetData>
    <row r="1" spans="2:7" ht="15.75" thickBot="1">
      <c r="B1" s="1" t="s">
        <v>0</v>
      </c>
      <c r="F1" s="41"/>
      <c r="G1" s="97" t="s">
        <v>31</v>
      </c>
    </row>
    <row r="2" spans="2:7" ht="20.25">
      <c r="B2" s="206" t="s">
        <v>55</v>
      </c>
      <c r="C2" s="207"/>
      <c r="D2" s="207"/>
      <c r="E2" s="43"/>
      <c r="F2" s="43"/>
      <c r="G2" s="44"/>
    </row>
    <row r="3" spans="2:7" ht="21" thickBot="1">
      <c r="B3" s="208" t="s">
        <v>1</v>
      </c>
      <c r="C3" s="209"/>
      <c r="D3" s="209"/>
      <c r="E3" s="41"/>
      <c r="F3" s="41"/>
      <c r="G3" s="46"/>
    </row>
    <row r="4" spans="2:7" ht="42.75" customHeight="1" thickBot="1">
      <c r="B4" s="15" t="s">
        <v>2</v>
      </c>
      <c r="C4" s="78" t="s">
        <v>84</v>
      </c>
      <c r="D4" s="31" t="s">
        <v>3</v>
      </c>
      <c r="E4" s="32" t="s">
        <v>10</v>
      </c>
      <c r="F4" s="90" t="s">
        <v>82</v>
      </c>
      <c r="G4" s="94" t="s">
        <v>85</v>
      </c>
    </row>
    <row r="5" spans="2:7" ht="12.75">
      <c r="B5" s="16" t="s">
        <v>115</v>
      </c>
      <c r="C5" s="50">
        <v>10</v>
      </c>
      <c r="D5" s="17" t="s">
        <v>26</v>
      </c>
      <c r="E5" s="146"/>
      <c r="F5" s="88">
        <f>C5*E5</f>
        <v>0</v>
      </c>
      <c r="G5" s="89">
        <f>F5*12</f>
        <v>0</v>
      </c>
    </row>
    <row r="6" spans="2:7" ht="30">
      <c r="B6" s="16" t="s">
        <v>51</v>
      </c>
      <c r="C6" s="48">
        <v>20</v>
      </c>
      <c r="D6" s="17" t="s">
        <v>26</v>
      </c>
      <c r="E6" s="146"/>
      <c r="F6" s="81">
        <f aca="true" t="shared" si="0" ref="F6:F10">C6*E6</f>
        <v>0</v>
      </c>
      <c r="G6" s="79">
        <f aca="true" t="shared" si="1" ref="G6:G10">F6*12</f>
        <v>0</v>
      </c>
    </row>
    <row r="7" spans="2:7" ht="12.75">
      <c r="B7" s="18" t="s">
        <v>52</v>
      </c>
      <c r="C7" s="48">
        <v>10</v>
      </c>
      <c r="D7" s="17" t="s">
        <v>32</v>
      </c>
      <c r="E7" s="146"/>
      <c r="F7" s="81">
        <f t="shared" si="0"/>
        <v>0</v>
      </c>
      <c r="G7" s="79">
        <f t="shared" si="1"/>
        <v>0</v>
      </c>
    </row>
    <row r="8" spans="2:7" ht="12.75">
      <c r="B8" s="18" t="s">
        <v>53</v>
      </c>
      <c r="C8" s="48">
        <v>25</v>
      </c>
      <c r="D8" s="17" t="s">
        <v>26</v>
      </c>
      <c r="E8" s="146"/>
      <c r="F8" s="81">
        <f t="shared" si="0"/>
        <v>0</v>
      </c>
      <c r="G8" s="79">
        <f t="shared" si="1"/>
        <v>0</v>
      </c>
    </row>
    <row r="9" spans="2:7" ht="12.75">
      <c r="B9" s="18" t="s">
        <v>33</v>
      </c>
      <c r="C9" s="48">
        <v>10</v>
      </c>
      <c r="D9" s="17" t="s">
        <v>26</v>
      </c>
      <c r="E9" s="146"/>
      <c r="F9" s="81">
        <f t="shared" si="0"/>
        <v>0</v>
      </c>
      <c r="G9" s="79">
        <f t="shared" si="1"/>
        <v>0</v>
      </c>
    </row>
    <row r="10" spans="2:7" ht="15.75" thickBot="1">
      <c r="B10" s="51" t="s">
        <v>54</v>
      </c>
      <c r="C10" s="77">
        <v>1</v>
      </c>
      <c r="D10" s="19" t="s">
        <v>26</v>
      </c>
      <c r="E10" s="147"/>
      <c r="F10" s="82">
        <f t="shared" si="0"/>
        <v>0</v>
      </c>
      <c r="G10" s="80">
        <f t="shared" si="1"/>
        <v>0</v>
      </c>
    </row>
    <row r="11" spans="2:6" ht="15.75" thickBot="1">
      <c r="B11" s="72" t="s">
        <v>86</v>
      </c>
      <c r="C11" s="68"/>
      <c r="D11" s="69"/>
      <c r="E11" s="70"/>
      <c r="F11" s="140">
        <f>F5+F6+F7+F8+F9+F10</f>
        <v>0</v>
      </c>
    </row>
    <row r="12" spans="2:7" ht="15.75" thickBot="1">
      <c r="B12" s="67" t="s">
        <v>87</v>
      </c>
      <c r="C12" s="73"/>
      <c r="D12" s="74"/>
      <c r="E12" s="75"/>
      <c r="F12" s="76"/>
      <c r="G12" s="137">
        <f>F11*12</f>
        <v>0</v>
      </c>
    </row>
    <row r="13" spans="2:7" ht="15.75" thickBot="1">
      <c r="B13" s="67" t="s">
        <v>88</v>
      </c>
      <c r="C13" s="68"/>
      <c r="D13" s="69"/>
      <c r="E13" s="70"/>
      <c r="F13" s="71"/>
      <c r="G13" s="137">
        <f>G12*4</f>
        <v>0</v>
      </c>
    </row>
    <row r="14" ht="12.75">
      <c r="B14" s="10" t="s">
        <v>34</v>
      </c>
    </row>
    <row r="15" ht="12.75">
      <c r="B15" s="1" t="s">
        <v>35</v>
      </c>
    </row>
    <row r="16" ht="12.75">
      <c r="B16" s="1" t="s">
        <v>56</v>
      </c>
    </row>
  </sheetData>
  <sheetProtection password="CC06" sheet="1" objects="1" scenarios="1"/>
  <mergeCells count="2">
    <mergeCell ref="B2:D2"/>
    <mergeCell ref="B3:D3"/>
  </mergeCells>
  <printOptions/>
  <pageMargins left="0.7" right="0.7" top="0.7875" bottom="0.7875" header="0.5118055555555555" footer="0.5118055555555555"/>
  <pageSetup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zoomScale="90" zoomScaleNormal="90" zoomScaleSheetLayoutView="100" workbookViewId="0" topLeftCell="A1">
      <selection activeCell="E6" sqref="E6:E9"/>
    </sheetView>
  </sheetViews>
  <sheetFormatPr defaultColWidth="9.140625" defaultRowHeight="12.75"/>
  <cols>
    <col min="1" max="1" width="5.00390625" style="1" customWidth="1"/>
    <col min="2" max="2" width="79.421875" style="1" customWidth="1"/>
    <col min="3" max="3" width="13.421875" style="1" customWidth="1"/>
    <col min="4" max="4" width="19.00390625" style="1" customWidth="1"/>
    <col min="5" max="5" width="13.8515625" style="1" customWidth="1"/>
    <col min="6" max="6" width="14.57421875" style="1" customWidth="1"/>
    <col min="7" max="16384" width="9.140625" style="1" customWidth="1"/>
  </cols>
  <sheetData>
    <row r="1" spans="2:6" ht="12.75" customHeight="1" thickBot="1">
      <c r="B1" s="1" t="s">
        <v>0</v>
      </c>
      <c r="C1" s="11"/>
      <c r="F1" s="98" t="s">
        <v>106</v>
      </c>
    </row>
    <row r="2" spans="2:6" ht="23.25" customHeight="1">
      <c r="B2" s="210" t="s">
        <v>46</v>
      </c>
      <c r="C2" s="211"/>
      <c r="D2" s="211"/>
      <c r="E2" s="43"/>
      <c r="F2" s="44"/>
    </row>
    <row r="3" spans="2:6" ht="21" customHeight="1" thickBot="1">
      <c r="B3" s="212" t="s">
        <v>1</v>
      </c>
      <c r="C3" s="213"/>
      <c r="D3" s="213"/>
      <c r="E3" s="41"/>
      <c r="F3" s="46"/>
    </row>
    <row r="4" spans="2:6" ht="49.5" customHeight="1" thickBot="1">
      <c r="B4" s="33" t="s">
        <v>2</v>
      </c>
      <c r="C4" s="34" t="s">
        <v>3</v>
      </c>
      <c r="D4" s="150" t="s">
        <v>96</v>
      </c>
      <c r="E4" s="151" t="s">
        <v>4</v>
      </c>
      <c r="F4" s="152" t="s">
        <v>95</v>
      </c>
    </row>
    <row r="5" spans="2:6" ht="18.75">
      <c r="B5" s="62" t="s">
        <v>5</v>
      </c>
      <c r="C5" s="63"/>
      <c r="D5" s="64"/>
      <c r="E5" s="65"/>
      <c r="F5" s="66"/>
    </row>
    <row r="6" spans="2:6" ht="12.75">
      <c r="B6" s="21" t="s">
        <v>45</v>
      </c>
      <c r="C6" s="20" t="s">
        <v>36</v>
      </c>
      <c r="D6" s="153">
        <v>104</v>
      </c>
      <c r="E6" s="148"/>
      <c r="F6" s="141">
        <f>D6*E6*4</f>
        <v>0</v>
      </c>
    </row>
    <row r="7" spans="2:6" ht="12.75">
      <c r="B7" s="22" t="s">
        <v>37</v>
      </c>
      <c r="C7" s="20" t="s">
        <v>38</v>
      </c>
      <c r="D7" s="154">
        <v>200</v>
      </c>
      <c r="E7" s="148"/>
      <c r="F7" s="141">
        <f aca="true" t="shared" si="0" ref="F7:F9">D7*E7*4</f>
        <v>0</v>
      </c>
    </row>
    <row r="8" spans="2:6" ht="12.75">
      <c r="B8" s="21" t="s">
        <v>39</v>
      </c>
      <c r="C8" s="20" t="s">
        <v>38</v>
      </c>
      <c r="D8" s="154">
        <v>170</v>
      </c>
      <c r="E8" s="148"/>
      <c r="F8" s="141">
        <f t="shared" si="0"/>
        <v>0</v>
      </c>
    </row>
    <row r="9" spans="2:6" ht="15.75" thickBot="1">
      <c r="B9" s="23" t="s">
        <v>40</v>
      </c>
      <c r="C9" s="24" t="s">
        <v>41</v>
      </c>
      <c r="D9" s="155">
        <v>48</v>
      </c>
      <c r="E9" s="149"/>
      <c r="F9" s="142">
        <f t="shared" si="0"/>
        <v>0</v>
      </c>
    </row>
    <row r="10" spans="2:6" ht="16.5" thickBot="1">
      <c r="B10" s="214" t="s">
        <v>97</v>
      </c>
      <c r="C10" s="214"/>
      <c r="D10" s="214"/>
      <c r="E10" s="215"/>
      <c r="F10" s="137">
        <f>F6+F7+F8+F9</f>
        <v>0</v>
      </c>
    </row>
    <row r="12" ht="12.75">
      <c r="B12" s="1" t="s">
        <v>44</v>
      </c>
    </row>
  </sheetData>
  <sheetProtection password="CC06" sheet="1" objects="1" scenarios="1"/>
  <mergeCells count="3">
    <mergeCell ref="B2:D2"/>
    <mergeCell ref="B3:D3"/>
    <mergeCell ref="B10:E10"/>
  </mergeCells>
  <printOptions/>
  <pageMargins left="0.7" right="0.7" top="0.7875" bottom="0.7875" header="0.5118055555555555" footer="0.5118055555555555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Řehák Martin</dc:creator>
  <cp:keywords/>
  <dc:description/>
  <cp:lastModifiedBy>autor</cp:lastModifiedBy>
  <cp:lastPrinted>2016-11-08T10:10:02Z</cp:lastPrinted>
  <dcterms:created xsi:type="dcterms:W3CDTF">2016-07-28T09:31:16Z</dcterms:created>
  <dcterms:modified xsi:type="dcterms:W3CDTF">2018-02-12T11:07:33Z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-925898142</vt:i4>
  </property>
  <property fmtid="{D5CDD505-2E9C-101B-9397-08002B2CF9AE}" pid="4" name="_EmailSubject">
    <vt:lpwstr>tendr pro úklid Ústí a Plzeň</vt:lpwstr>
  </property>
  <property fmtid="{D5CDD505-2E9C-101B-9397-08002B2CF9AE}" pid="5" name="_AuthorEmail">
    <vt:lpwstr>Martin.Rehak@cnb.cz</vt:lpwstr>
  </property>
  <property fmtid="{D5CDD505-2E9C-101B-9397-08002B2CF9AE}" pid="6" name="_AuthorEmailDisplayName">
    <vt:lpwstr>Řehák Martin</vt:lpwstr>
  </property>
  <property fmtid="{D5CDD505-2E9C-101B-9397-08002B2CF9AE}" pid="7" name="_PreviousAdHocReviewCycleID">
    <vt:i4>955428923</vt:i4>
  </property>
  <property fmtid="{D5CDD505-2E9C-101B-9397-08002B2CF9AE}" pid="8" name="_ReviewingToolsShownOnce">
    <vt:lpwstr/>
  </property>
</Properties>
</file>