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Renewal 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<sst xmlns="http://schemas.openxmlformats.org/spreadsheetml/2006/main" count="66" uniqueCount="40">
  <si>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t>Oracle Web Tier - Named User Plus Perpetual</t>
  </si>
  <si>
    <t>Oracle WebLogic Server Standard Edition - Processor Perpetual</t>
  </si>
  <si>
    <t>Oracle Forms and Reports - Named User Plus Perpetual</t>
  </si>
  <si>
    <t>Oracle Partitioning - Processor Perpetual</t>
  </si>
  <si>
    <t>Oracle Diagnostics Pack - Processor Perpetual</t>
  </si>
  <si>
    <t>Oracle Tuning Pack - Processor Perpetual</t>
  </si>
  <si>
    <t>Oracle Internet Application Server Enterprise Edition - Processor Perpetual</t>
  </si>
  <si>
    <t>Oracle Database Enterprise Edition - Processor Perpetual</t>
  </si>
  <si>
    <t>Oracle Database Standard Edition - Named User Plus Perpetual</t>
  </si>
  <si>
    <t>Oracle Database Standard Edition - Processor Perpetual</t>
  </si>
  <si>
    <t>Oracle Internet Application Server Standard Edition - Processor Perpetual</t>
  </si>
  <si>
    <t>Oracle OLAP - Named User Plus Perpetual</t>
  </si>
  <si>
    <t>Oracle Business Intelligence Server Administrator - Named User Plus Perpetual</t>
  </si>
  <si>
    <t>Oracle Business Intelligence Suite Enterprise Edition Plus - Processor Perpetual</t>
  </si>
  <si>
    <t>Oracle Business Intelligence Publisher - Processor Perpetual</t>
  </si>
  <si>
    <t>Oracle Data Integrator Enterprise Edition - Processor Perpetual</t>
  </si>
  <si>
    <t>Oracle Information Rights Management - Employee User Perpetual</t>
  </si>
  <si>
    <t>Oracle Data Masking Pack - Named User Plus Perpetual</t>
  </si>
  <si>
    <t>Oracle Web Tier - Processor Perpetual</t>
  </si>
  <si>
    <t>Oracle Interactive Dashboard - Processor Perpetual</t>
  </si>
  <si>
    <t>Oracle Business Intelligence Server Enterprise Edition - Processor Perpetual</t>
  </si>
  <si>
    <t xml:space="preserve">CSI </t>
  </si>
  <si>
    <t>Produkt Licence</t>
  </si>
  <si>
    <t>Počet uživatelů/procesorů</t>
  </si>
  <si>
    <t>Celkem v Kč bez DPH</t>
  </si>
  <si>
    <t>Cena v Kč bez DPH za 1 rok</t>
  </si>
  <si>
    <t>CELKOVÁ CENA v Kč bez DPH</t>
  </si>
  <si>
    <t>oddíl A</t>
  </si>
  <si>
    <t>oddíl B</t>
  </si>
  <si>
    <t>oddíl C</t>
  </si>
  <si>
    <t>Oracle Linux Premier Limited Support</t>
  </si>
  <si>
    <t>Oracle VM Premier Limited Support</t>
  </si>
  <si>
    <t>Oracle Linux Basic Limited Support</t>
  </si>
  <si>
    <t>Oracle Linux Network Support</t>
  </si>
  <si>
    <t>Support od 1.1.2018 do 31.12.2018 - 1 rok</t>
  </si>
  <si>
    <t>Support do 2 týdnů od účinnosti smlouvy, předpoklad 10/2017 do 31.12.2018</t>
  </si>
  <si>
    <t>Cena v Kč bez DPH za uvedené období</t>
  </si>
  <si>
    <t>Příloha č. 1 ZD</t>
  </si>
  <si>
    <t>Specifikace SW produktů Oracle a ceny</t>
  </si>
  <si>
    <t>Zadavatel upozorňuje účastníky, že v oddíle C požaduje zahájit support do 2 týdnů od účinnosti smlouvy (předpoklad 10/2017 až 12/ 2017) a období před 1.1.2018 bude uhrazeno jako alikvótní část nabídkové ceny v tomto oddíle.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</si>
</sst>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" fontId="43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26" fillId="0" borderId="0" xfId="0" applyFont="1" applyAlignment="1">
      <alignment/>
    </xf>
    <xf numFmtId="4" fontId="26" fillId="0" borderId="10" xfId="0" applyNumberFormat="1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4" fontId="43" fillId="0" borderId="12" xfId="0" applyNumberFormat="1" applyFont="1" applyFill="1" applyBorder="1" applyAlignment="1">
      <alignment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5" xfId="0" applyFont="1" applyBorder="1" applyAlignment="1">
      <alignment/>
    </xf>
    <xf numFmtId="4" fontId="0" fillId="0" borderId="16" xfId="0" applyNumberFormat="1" applyFill="1" applyBorder="1" applyAlignment="1">
      <alignment/>
    </xf>
    <xf numFmtId="4" fontId="44" fillId="0" borderId="16" xfId="0" applyNumberFormat="1" applyFont="1" applyFill="1" applyBorder="1" applyAlignment="1">
      <alignment/>
    </xf>
    <xf numFmtId="4" fontId="43" fillId="0" borderId="16" xfId="0" applyNumberFormat="1" applyFont="1" applyFill="1" applyBorder="1" applyAlignment="1">
      <alignment/>
    </xf>
    <xf numFmtId="0" fontId="26" fillId="0" borderId="1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44" fillId="0" borderId="19" xfId="0" applyFont="1" applyBorder="1" applyAlignment="1">
      <alignment/>
    </xf>
    <xf numFmtId="0" fontId="45" fillId="0" borderId="13" xfId="0" applyFont="1" applyBorder="1" applyAlignment="1">
      <alignment/>
    </xf>
    <xf numFmtId="4" fontId="44" fillId="0" borderId="10" xfId="0" applyNumberFormat="1" applyFont="1" applyFill="1" applyBorder="1" applyAlignment="1">
      <alignment horizontal="center" wrapText="1"/>
    </xf>
    <xf numFmtId="4" fontId="43" fillId="0" borderId="0" xfId="0" applyNumberFormat="1" applyFont="1" applyFill="1" applyAlignment="1">
      <alignment horizontal="right"/>
    </xf>
    <xf numFmtId="0" fontId="46" fillId="0" borderId="14" xfId="0" applyFont="1" applyBorder="1" applyAlignment="1">
      <alignment wrapText="1"/>
    </xf>
    <xf numFmtId="0" fontId="44" fillId="0" borderId="19" xfId="0" applyFont="1" applyFill="1" applyBorder="1" applyAlignment="1">
      <alignment/>
    </xf>
    <xf numFmtId="0" fontId="44" fillId="0" borderId="11" xfId="0" applyFont="1" applyFill="1" applyBorder="1" applyAlignment="1">
      <alignment horizontal="left" wrapText="1"/>
    </xf>
    <xf numFmtId="0" fontId="44" fillId="0" borderId="11" xfId="0" applyFont="1" applyFill="1" applyBorder="1" applyAlignment="1">
      <alignment horizontal="center"/>
    </xf>
    <xf numFmtId="4" fontId="44" fillId="0" borderId="12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/>
    </xf>
    <xf numFmtId="0" fontId="44" fillId="0" borderId="20" xfId="0" applyFont="1" applyFill="1" applyBorder="1" applyAlignment="1">
      <alignment horizontal="left" wrapText="1"/>
    </xf>
    <xf numFmtId="0" fontId="44" fillId="0" borderId="20" xfId="0" applyFont="1" applyFill="1" applyBorder="1" applyAlignment="1">
      <alignment horizontal="center"/>
    </xf>
    <xf numFmtId="4" fontId="44" fillId="0" borderId="20" xfId="0" applyNumberFormat="1" applyFont="1" applyFill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0" xfId="0" applyFont="1" applyBorder="1" applyAlignment="1">
      <alignment horizontal="center"/>
    </xf>
    <xf numFmtId="4" fontId="43" fillId="33" borderId="20" xfId="0" applyNumberFormat="1" applyFont="1" applyFill="1" applyBorder="1" applyAlignment="1" applyProtection="1">
      <alignment/>
      <protection locked="0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1" fontId="47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38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65.00390625" style="1" bestFit="1" customWidth="1"/>
    <col min="2" max="2" width="16.8515625" style="2" bestFit="1" customWidth="1"/>
    <col min="3" max="3" width="10.28125" style="1" bestFit="1" customWidth="1"/>
    <col min="4" max="4" width="22.28125" style="3" bestFit="1" customWidth="1"/>
    <col min="5" max="5" width="9.140625" style="2" customWidth="1"/>
    <col min="6" max="16384" width="9.140625" style="1" customWidth="1"/>
  </cols>
  <sheetData>
    <row r="1" ht="12.75">
      <c r="D1" s="26" t="s">
        <v>37</v>
      </c>
    </row>
    <row r="2" ht="15">
      <c r="A2" s="7"/>
    </row>
    <row r="3" ht="15">
      <c r="A3" s="7" t="s">
        <v>38</v>
      </c>
    </row>
    <row r="4" spans="2:5" s="5" customFormat="1" ht="13.5" thickBot="1">
      <c r="B4" s="6"/>
      <c r="D4" s="4"/>
      <c r="E4" s="6"/>
    </row>
    <row r="5" spans="1:5" s="5" customFormat="1" ht="25.5">
      <c r="A5" s="28" t="s">
        <v>22</v>
      </c>
      <c r="B5" s="29" t="s">
        <v>23</v>
      </c>
      <c r="C5" s="30" t="s">
        <v>21</v>
      </c>
      <c r="D5" s="31" t="s">
        <v>25</v>
      </c>
      <c r="E5" s="6"/>
    </row>
    <row r="6" spans="1:5" s="5" customFormat="1" ht="12.75">
      <c r="A6" s="32" t="s">
        <v>27</v>
      </c>
      <c r="B6" s="33"/>
      <c r="C6" s="34"/>
      <c r="D6" s="35"/>
      <c r="E6" s="6"/>
    </row>
    <row r="7" spans="1:5" ht="12.75">
      <c r="A7" s="36" t="s">
        <v>0</v>
      </c>
      <c r="B7" s="37">
        <v>20</v>
      </c>
      <c r="C7" s="36">
        <v>18860177</v>
      </c>
      <c r="D7" s="38"/>
      <c r="E7" s="41">
        <f>IF((TRUNC(D7,2)-D7)=0,0,1)</f>
        <v>0</v>
      </c>
    </row>
    <row r="8" spans="1:5" ht="12.75">
      <c r="A8" s="36" t="s">
        <v>1</v>
      </c>
      <c r="B8" s="37">
        <v>1</v>
      </c>
      <c r="C8" s="36">
        <v>18860177</v>
      </c>
      <c r="D8" s="38"/>
      <c r="E8" s="41">
        <f aca="true" t="shared" si="0" ref="E8:E47">IF((TRUNC(D8,2)-D8)=0,0,1)</f>
        <v>0</v>
      </c>
    </row>
    <row r="9" spans="1:5" ht="12.75">
      <c r="A9" s="36" t="s">
        <v>2</v>
      </c>
      <c r="B9" s="37">
        <v>10</v>
      </c>
      <c r="C9" s="36">
        <v>15679011</v>
      </c>
      <c r="D9" s="38"/>
      <c r="E9" s="41">
        <f t="shared" si="0"/>
        <v>0</v>
      </c>
    </row>
    <row r="10" spans="1:5" ht="12.75">
      <c r="A10" s="36" t="s">
        <v>3</v>
      </c>
      <c r="B10" s="37">
        <v>2</v>
      </c>
      <c r="C10" s="36">
        <v>15679011</v>
      </c>
      <c r="D10" s="38"/>
      <c r="E10" s="41">
        <f t="shared" si="0"/>
        <v>0</v>
      </c>
    </row>
    <row r="11" spans="1:5" ht="12.75">
      <c r="A11" s="36" t="s">
        <v>4</v>
      </c>
      <c r="B11" s="37">
        <v>4</v>
      </c>
      <c r="C11" s="36">
        <v>15679011</v>
      </c>
      <c r="D11" s="38"/>
      <c r="E11" s="41">
        <f t="shared" si="0"/>
        <v>0</v>
      </c>
    </row>
    <row r="12" spans="1:5" ht="12.75">
      <c r="A12" s="36" t="s">
        <v>5</v>
      </c>
      <c r="B12" s="37">
        <v>4</v>
      </c>
      <c r="C12" s="36">
        <v>15679011</v>
      </c>
      <c r="D12" s="38"/>
      <c r="E12" s="41">
        <f t="shared" si="0"/>
        <v>0</v>
      </c>
    </row>
    <row r="13" spans="1:5" ht="12.75">
      <c r="A13" s="36" t="s">
        <v>6</v>
      </c>
      <c r="B13" s="37">
        <v>1</v>
      </c>
      <c r="C13" s="36">
        <v>15679011</v>
      </c>
      <c r="D13" s="38"/>
      <c r="E13" s="41">
        <f t="shared" si="0"/>
        <v>0</v>
      </c>
    </row>
    <row r="14" spans="1:5" ht="12.75">
      <c r="A14" s="36" t="s">
        <v>7</v>
      </c>
      <c r="B14" s="37">
        <v>2</v>
      </c>
      <c r="C14" s="36">
        <v>15483055</v>
      </c>
      <c r="D14" s="38"/>
      <c r="E14" s="41">
        <f t="shared" si="0"/>
        <v>0</v>
      </c>
    </row>
    <row r="15" spans="1:5" ht="12.75">
      <c r="A15" s="36" t="s">
        <v>7</v>
      </c>
      <c r="B15" s="37">
        <v>4</v>
      </c>
      <c r="C15" s="36">
        <v>14769029</v>
      </c>
      <c r="D15" s="38"/>
      <c r="E15" s="41">
        <f t="shared" si="0"/>
        <v>0</v>
      </c>
    </row>
    <row r="16" spans="1:5" ht="12.75">
      <c r="A16" s="36" t="s">
        <v>4</v>
      </c>
      <c r="B16" s="37">
        <v>4</v>
      </c>
      <c r="C16" s="36">
        <v>14769029</v>
      </c>
      <c r="D16" s="38"/>
      <c r="E16" s="41">
        <f t="shared" si="0"/>
        <v>0</v>
      </c>
    </row>
    <row r="17" spans="1:5" ht="12.75">
      <c r="A17" s="36" t="s">
        <v>8</v>
      </c>
      <c r="B17" s="37">
        <v>5</v>
      </c>
      <c r="C17" s="36">
        <v>3795229</v>
      </c>
      <c r="D17" s="38"/>
      <c r="E17" s="41">
        <f t="shared" si="0"/>
        <v>0</v>
      </c>
    </row>
    <row r="18" spans="1:5" ht="12.75">
      <c r="A18" s="36" t="s">
        <v>6</v>
      </c>
      <c r="B18" s="37">
        <v>1</v>
      </c>
      <c r="C18" s="36">
        <v>14677816</v>
      </c>
      <c r="D18" s="38"/>
      <c r="E18" s="41">
        <f t="shared" si="0"/>
        <v>0</v>
      </c>
    </row>
    <row r="19" spans="1:5" ht="12.75">
      <c r="A19" s="36" t="s">
        <v>9</v>
      </c>
      <c r="B19" s="37">
        <v>1</v>
      </c>
      <c r="C19" s="36">
        <v>14677816</v>
      </c>
      <c r="D19" s="38"/>
      <c r="E19" s="41">
        <f t="shared" si="0"/>
        <v>0</v>
      </c>
    </row>
    <row r="20" spans="1:5" ht="12.75">
      <c r="A20" s="36" t="s">
        <v>10</v>
      </c>
      <c r="B20" s="37">
        <v>1</v>
      </c>
      <c r="C20" s="36">
        <v>14677816</v>
      </c>
      <c r="D20" s="38"/>
      <c r="E20" s="41">
        <f t="shared" si="0"/>
        <v>0</v>
      </c>
    </row>
    <row r="21" spans="1:5" ht="12.75">
      <c r="A21" s="36" t="s">
        <v>11</v>
      </c>
      <c r="B21" s="37">
        <v>56</v>
      </c>
      <c r="C21" s="36">
        <v>14677816</v>
      </c>
      <c r="D21" s="38"/>
      <c r="E21" s="41">
        <f t="shared" si="0"/>
        <v>0</v>
      </c>
    </row>
    <row r="22" spans="1:5" ht="12.75">
      <c r="A22" s="36" t="s">
        <v>6</v>
      </c>
      <c r="B22" s="37">
        <v>6</v>
      </c>
      <c r="C22" s="36">
        <v>14677816</v>
      </c>
      <c r="D22" s="38"/>
      <c r="E22" s="41">
        <f t="shared" si="0"/>
        <v>0</v>
      </c>
    </row>
    <row r="23" spans="1:5" ht="12.75">
      <c r="A23" s="36" t="s">
        <v>6</v>
      </c>
      <c r="B23" s="37">
        <v>1</v>
      </c>
      <c r="C23" s="36">
        <v>14677816</v>
      </c>
      <c r="D23" s="38"/>
      <c r="E23" s="41">
        <f t="shared" si="0"/>
        <v>0</v>
      </c>
    </row>
    <row r="24" spans="1:5" ht="12.75">
      <c r="A24" s="36" t="s">
        <v>7</v>
      </c>
      <c r="B24" s="37">
        <v>2</v>
      </c>
      <c r="C24" s="36">
        <v>14677816</v>
      </c>
      <c r="D24" s="38"/>
      <c r="E24" s="41">
        <f t="shared" si="0"/>
        <v>0</v>
      </c>
    </row>
    <row r="25" spans="1:5" ht="12.75">
      <c r="A25" s="36" t="s">
        <v>6</v>
      </c>
      <c r="B25" s="37">
        <v>6</v>
      </c>
      <c r="C25" s="36">
        <v>14677816</v>
      </c>
      <c r="D25" s="38"/>
      <c r="E25" s="41">
        <f t="shared" si="0"/>
        <v>0</v>
      </c>
    </row>
    <row r="26" spans="1:5" ht="12.75">
      <c r="A26" s="36" t="s">
        <v>10</v>
      </c>
      <c r="B26" s="37">
        <v>1</v>
      </c>
      <c r="C26" s="36">
        <v>14677816</v>
      </c>
      <c r="D26" s="38"/>
      <c r="E26" s="41">
        <f t="shared" si="0"/>
        <v>0</v>
      </c>
    </row>
    <row r="27" spans="1:5" ht="12.75">
      <c r="A27" s="36" t="s">
        <v>6</v>
      </c>
      <c r="B27" s="37">
        <v>1</v>
      </c>
      <c r="C27" s="36">
        <v>14677816</v>
      </c>
      <c r="D27" s="38"/>
      <c r="E27" s="41">
        <f t="shared" si="0"/>
        <v>0</v>
      </c>
    </row>
    <row r="28" spans="1:5" ht="12.75">
      <c r="A28" s="36" t="s">
        <v>6</v>
      </c>
      <c r="B28" s="37">
        <v>5</v>
      </c>
      <c r="C28" s="36">
        <v>14677816</v>
      </c>
      <c r="D28" s="38"/>
      <c r="E28" s="41">
        <f t="shared" si="0"/>
        <v>0</v>
      </c>
    </row>
    <row r="29" spans="1:5" ht="12.75">
      <c r="A29" s="36" t="s">
        <v>10</v>
      </c>
      <c r="B29" s="37">
        <v>1</v>
      </c>
      <c r="C29" s="36">
        <v>14677816</v>
      </c>
      <c r="D29" s="38"/>
      <c r="E29" s="41">
        <f t="shared" si="0"/>
        <v>0</v>
      </c>
    </row>
    <row r="30" spans="1:5" ht="12.75">
      <c r="A30" s="36" t="s">
        <v>6</v>
      </c>
      <c r="B30" s="37">
        <v>2</v>
      </c>
      <c r="C30" s="36">
        <v>14677816</v>
      </c>
      <c r="D30" s="38"/>
      <c r="E30" s="41">
        <f t="shared" si="0"/>
        <v>0</v>
      </c>
    </row>
    <row r="31" spans="1:5" ht="12.75">
      <c r="A31" s="36" t="s">
        <v>12</v>
      </c>
      <c r="B31" s="37">
        <v>5</v>
      </c>
      <c r="C31" s="36">
        <v>16123867</v>
      </c>
      <c r="D31" s="38"/>
      <c r="E31" s="41">
        <f t="shared" si="0"/>
        <v>0</v>
      </c>
    </row>
    <row r="32" spans="1:5" ht="12.75">
      <c r="A32" s="36" t="s">
        <v>13</v>
      </c>
      <c r="B32" s="37">
        <v>1</v>
      </c>
      <c r="C32" s="36">
        <v>16123867</v>
      </c>
      <c r="D32" s="38"/>
      <c r="E32" s="41">
        <f t="shared" si="0"/>
        <v>0</v>
      </c>
    </row>
    <row r="33" spans="1:5" ht="12.75">
      <c r="A33" s="36" t="s">
        <v>3</v>
      </c>
      <c r="B33" s="37">
        <v>4</v>
      </c>
      <c r="C33" s="36">
        <v>15483055</v>
      </c>
      <c r="D33" s="38"/>
      <c r="E33" s="41">
        <f t="shared" si="0"/>
        <v>0</v>
      </c>
    </row>
    <row r="34" spans="1:5" ht="12.75">
      <c r="A34" s="36" t="s">
        <v>3</v>
      </c>
      <c r="B34" s="37">
        <v>4</v>
      </c>
      <c r="C34" s="36">
        <v>14769029</v>
      </c>
      <c r="D34" s="38"/>
      <c r="E34" s="41">
        <f t="shared" si="0"/>
        <v>0</v>
      </c>
    </row>
    <row r="35" spans="1:5" ht="12.75">
      <c r="A35" s="36" t="s">
        <v>5</v>
      </c>
      <c r="B35" s="37">
        <v>4</v>
      </c>
      <c r="C35" s="36">
        <v>14769029</v>
      </c>
      <c r="D35" s="38"/>
      <c r="E35" s="41">
        <f t="shared" si="0"/>
        <v>0</v>
      </c>
    </row>
    <row r="36" spans="1:5" ht="12.75">
      <c r="A36" s="36" t="s">
        <v>9</v>
      </c>
      <c r="B36" s="37">
        <v>1</v>
      </c>
      <c r="C36" s="36">
        <v>14677816</v>
      </c>
      <c r="D36" s="38"/>
      <c r="E36" s="41">
        <f t="shared" si="0"/>
        <v>0</v>
      </c>
    </row>
    <row r="37" spans="1:5" ht="12.75">
      <c r="A37" s="36" t="s">
        <v>14</v>
      </c>
      <c r="B37" s="37">
        <v>1</v>
      </c>
      <c r="C37" s="36">
        <v>16490766</v>
      </c>
      <c r="D37" s="38"/>
      <c r="E37" s="41">
        <f t="shared" si="0"/>
        <v>0</v>
      </c>
    </row>
    <row r="38" spans="1:5" ht="12.75">
      <c r="A38" s="36" t="s">
        <v>1</v>
      </c>
      <c r="B38" s="37">
        <v>2</v>
      </c>
      <c r="C38" s="36">
        <v>16490773</v>
      </c>
      <c r="D38" s="38"/>
      <c r="E38" s="41">
        <f t="shared" si="0"/>
        <v>0</v>
      </c>
    </row>
    <row r="39" spans="1:5" ht="12.75">
      <c r="A39" s="36" t="s">
        <v>7</v>
      </c>
      <c r="B39" s="37">
        <v>2</v>
      </c>
      <c r="C39" s="36">
        <v>15679011</v>
      </c>
      <c r="D39" s="38"/>
      <c r="E39" s="41">
        <f t="shared" si="0"/>
        <v>0</v>
      </c>
    </row>
    <row r="40" spans="1:5" ht="12.75">
      <c r="A40" s="36" t="s">
        <v>15</v>
      </c>
      <c r="B40" s="37">
        <v>2</v>
      </c>
      <c r="C40" s="36">
        <v>17731430</v>
      </c>
      <c r="D40" s="38"/>
      <c r="E40" s="41">
        <f t="shared" si="0"/>
        <v>0</v>
      </c>
    </row>
    <row r="41" spans="1:5" ht="12.75">
      <c r="A41" s="36" t="s">
        <v>16</v>
      </c>
      <c r="B41" s="37">
        <v>1000</v>
      </c>
      <c r="C41" s="36">
        <v>17710882</v>
      </c>
      <c r="D41" s="38"/>
      <c r="E41" s="41">
        <f t="shared" si="0"/>
        <v>0</v>
      </c>
    </row>
    <row r="42" spans="1:5" ht="12.75">
      <c r="A42" s="36" t="s">
        <v>17</v>
      </c>
      <c r="B42" s="37">
        <v>25</v>
      </c>
      <c r="C42" s="36">
        <v>17799810</v>
      </c>
      <c r="D42" s="38"/>
      <c r="E42" s="41">
        <f t="shared" si="0"/>
        <v>0</v>
      </c>
    </row>
    <row r="43" spans="1:5" ht="12.75">
      <c r="A43" s="36" t="s">
        <v>13</v>
      </c>
      <c r="B43" s="37">
        <v>1</v>
      </c>
      <c r="C43" s="36">
        <v>17731430</v>
      </c>
      <c r="D43" s="38"/>
      <c r="E43" s="41">
        <f t="shared" si="0"/>
        <v>0</v>
      </c>
    </row>
    <row r="44" spans="1:5" ht="12.75">
      <c r="A44" s="36" t="s">
        <v>12</v>
      </c>
      <c r="B44" s="37">
        <v>5</v>
      </c>
      <c r="C44" s="36">
        <v>19333706</v>
      </c>
      <c r="D44" s="38"/>
      <c r="E44" s="41">
        <f t="shared" si="0"/>
        <v>0</v>
      </c>
    </row>
    <row r="45" spans="1:5" ht="12.75">
      <c r="A45" s="36" t="s">
        <v>18</v>
      </c>
      <c r="B45" s="37">
        <v>3</v>
      </c>
      <c r="C45" s="36">
        <v>19333718</v>
      </c>
      <c r="D45" s="38"/>
      <c r="E45" s="41">
        <f t="shared" si="0"/>
        <v>0</v>
      </c>
    </row>
    <row r="46" spans="1:5" ht="12.75">
      <c r="A46" s="36" t="s">
        <v>19</v>
      </c>
      <c r="B46" s="37">
        <v>1</v>
      </c>
      <c r="C46" s="36">
        <v>20363287</v>
      </c>
      <c r="D46" s="38"/>
      <c r="E46" s="41">
        <f t="shared" si="0"/>
        <v>0</v>
      </c>
    </row>
    <row r="47" spans="1:5" ht="12.75">
      <c r="A47" s="36" t="s">
        <v>20</v>
      </c>
      <c r="B47" s="37">
        <v>1</v>
      </c>
      <c r="C47" s="36">
        <v>20363287</v>
      </c>
      <c r="D47" s="38"/>
      <c r="E47" s="41">
        <f t="shared" si="0"/>
        <v>0</v>
      </c>
    </row>
    <row r="48" spans="1:5" ht="13.5" thickBot="1">
      <c r="A48" s="24" t="s">
        <v>34</v>
      </c>
      <c r="B48" s="39" t="s">
        <v>24</v>
      </c>
      <c r="C48" s="40"/>
      <c r="D48" s="19">
        <f>IF(E48=0,SUM(D7:D47),"CHYBA!!!")</f>
        <v>0</v>
      </c>
      <c r="E48" s="41">
        <f>SUM(E7:E47)</f>
        <v>0</v>
      </c>
    </row>
    <row r="49" spans="1:4" ht="15.75" thickBot="1">
      <c r="A49" s="15"/>
      <c r="B49" s="16"/>
      <c r="C49" s="17"/>
      <c r="D49" s="18"/>
    </row>
    <row r="50" spans="1:4" ht="12.75">
      <c r="A50" s="23" t="s">
        <v>28</v>
      </c>
      <c r="B50" s="9"/>
      <c r="C50" s="10"/>
      <c r="D50" s="11"/>
    </row>
    <row r="51" spans="1:5" ht="12.75">
      <c r="A51" s="36" t="s">
        <v>32</v>
      </c>
      <c r="B51" s="37">
        <v>1</v>
      </c>
      <c r="C51" s="36">
        <v>18931371</v>
      </c>
      <c r="D51" s="38"/>
      <c r="E51" s="41">
        <f>IF((TRUNC(D51,2)-D51)=0,0,1)</f>
        <v>0</v>
      </c>
    </row>
    <row r="52" spans="1:5" ht="12.75">
      <c r="A52" s="36" t="s">
        <v>33</v>
      </c>
      <c r="B52" s="37">
        <v>7</v>
      </c>
      <c r="C52" s="36">
        <v>18931371</v>
      </c>
      <c r="D52" s="38"/>
      <c r="E52" s="41">
        <f>IF((TRUNC(D52,2)-D52)=0,0,1)</f>
        <v>0</v>
      </c>
    </row>
    <row r="53" spans="1:5" ht="12.75">
      <c r="A53" s="36" t="s">
        <v>31</v>
      </c>
      <c r="B53" s="37">
        <v>14</v>
      </c>
      <c r="C53" s="36">
        <v>18931371</v>
      </c>
      <c r="D53" s="38"/>
      <c r="E53" s="41">
        <f>IF((TRUNC(D53,2)-D53)=0,0,1)</f>
        <v>0</v>
      </c>
    </row>
    <row r="54" spans="1:5" ht="12.75">
      <c r="A54" s="36" t="s">
        <v>30</v>
      </c>
      <c r="B54" s="37">
        <v>2</v>
      </c>
      <c r="C54" s="36">
        <v>18931371</v>
      </c>
      <c r="D54" s="38"/>
      <c r="E54" s="41">
        <f>IF((TRUNC(D54,2)-D54)=0,0,1)</f>
        <v>0</v>
      </c>
    </row>
    <row r="55" spans="1:5" ht="13.5" thickBot="1">
      <c r="A55" s="24" t="s">
        <v>34</v>
      </c>
      <c r="B55" s="39" t="s">
        <v>24</v>
      </c>
      <c r="C55" s="40"/>
      <c r="D55" s="19">
        <f>IF(E55=0,SUM(D51:D54),"CHYBA!!!")</f>
        <v>0</v>
      </c>
      <c r="E55" s="41">
        <f>SUM(E51:E54)</f>
        <v>0</v>
      </c>
    </row>
    <row r="56" spans="1:4" ht="13.5" thickBot="1">
      <c r="A56" s="15"/>
      <c r="B56" s="16"/>
      <c r="C56" s="17"/>
      <c r="D56" s="20"/>
    </row>
    <row r="57" spans="1:4" ht="26.25" thickBot="1">
      <c r="A57" s="12"/>
      <c r="B57" s="13"/>
      <c r="C57" s="14"/>
      <c r="D57" s="25" t="s">
        <v>36</v>
      </c>
    </row>
    <row r="58" spans="1:4" ht="12.75">
      <c r="A58" s="23" t="s">
        <v>29</v>
      </c>
      <c r="B58" s="9"/>
      <c r="C58" s="10"/>
      <c r="D58" s="11"/>
    </row>
    <row r="59" spans="1:5" ht="12.75">
      <c r="A59" s="36" t="s">
        <v>31</v>
      </c>
      <c r="B59" s="37">
        <v>14</v>
      </c>
      <c r="C59" s="36"/>
      <c r="D59" s="38"/>
      <c r="E59" s="41">
        <f>IF((TRUNC(D59,2)-D59)=0,0,1)</f>
        <v>0</v>
      </c>
    </row>
    <row r="60" spans="1:5" ht="12.75">
      <c r="A60" s="36" t="s">
        <v>30</v>
      </c>
      <c r="B60" s="37">
        <v>4</v>
      </c>
      <c r="C60" s="36"/>
      <c r="D60" s="38"/>
      <c r="E60" s="41">
        <f>IF((TRUNC(D60,2)-D60)=0,0,1)</f>
        <v>0</v>
      </c>
    </row>
    <row r="61" spans="1:5" ht="12.75">
      <c r="A61" s="36" t="s">
        <v>33</v>
      </c>
      <c r="B61" s="37">
        <v>2</v>
      </c>
      <c r="C61" s="36"/>
      <c r="D61" s="38"/>
      <c r="E61" s="41">
        <f>IF((TRUNC(D61,2)-D61)=0,0,1)</f>
        <v>0</v>
      </c>
    </row>
    <row r="62" spans="1:5" ht="13.5" thickBot="1">
      <c r="A62" s="24" t="s">
        <v>35</v>
      </c>
      <c r="B62" s="39" t="s">
        <v>24</v>
      </c>
      <c r="C62" s="40"/>
      <c r="D62" s="19">
        <f>IF(E62=0,SUM(D59:D61),"CHYBA!!!")</f>
        <v>0</v>
      </c>
      <c r="E62" s="41">
        <f>SUM(E59:E61)</f>
        <v>0</v>
      </c>
    </row>
    <row r="63" spans="1:4" ht="39" thickBot="1">
      <c r="A63" s="27" t="s">
        <v>39</v>
      </c>
      <c r="B63" s="16"/>
      <c r="C63" s="17"/>
      <c r="D63" s="20"/>
    </row>
    <row r="64" spans="2:5" ht="15.75" thickBot="1">
      <c r="B64" s="21" t="s">
        <v>26</v>
      </c>
      <c r="C64" s="22"/>
      <c r="D64" s="8">
        <f>D48+D55+D62</f>
        <v>0</v>
      </c>
      <c r="E64" s="41">
        <f>SUM(E48,E55,E62)</f>
        <v>0</v>
      </c>
    </row>
    <row r="66" spans="1:4" ht="15">
      <c r="A66" s="43">
        <f>IF(E64=0,"","Bylo zadáno více než povolený počet 2 desetinných míst v  "&amp;E64&amp;" buňkách")</f>
      </c>
      <c r="B66" s="43"/>
      <c r="C66" s="43"/>
      <c r="D66" s="43"/>
    </row>
    <row r="67" spans="1:4" ht="12.75">
      <c r="A67" s="42"/>
      <c r="B67" s="42"/>
      <c r="C67" s="42"/>
      <c r="D67" s="42"/>
    </row>
  </sheetData>
  <sheetProtection password="CC06" sheet="1" selectLockedCells="1"/>
  <mergeCells count="4">
    <mergeCell ref="B48:C48"/>
    <mergeCell ref="B55:C55"/>
    <mergeCell ref="B62:C62"/>
    <mergeCell ref="A66:D6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SCAHOVA</dc:creator>
  <cp:keywords/>
  <dc:description/>
  <cp:lastModifiedBy>Hammerová Vaňkátová Věra</cp:lastModifiedBy>
  <dcterms:created xsi:type="dcterms:W3CDTF">2017-06-28T09:28:22Z</dcterms:created>
  <dcterms:modified xsi:type="dcterms:W3CDTF">2017-08-25T10:45:18Z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-805977917</vt:i4>
  </property>
  <property fmtid="{D5CDD505-2E9C-101B-9397-08002B2CF9AE}" pid="3" name="_NewReviewCycle">
    <vt:lpwstr/>
  </property>
  <property fmtid="{D5CDD505-2E9C-101B-9397-08002B2CF9AE}" pid="4" name="_EmailSubject">
    <vt:lpwstr>požadavek na VŘ - podpora SW Oracle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ReviewingToolsShownOnce">
    <vt:lpwstr/>
  </property>
</Properties>
</file>