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210" yWindow="165" windowWidth="19440" windowHeight="13455" tabRatio="784" firstSheet="1" activeTab="1"/>
  </bookViews>
  <sheets>
    <sheet name="Kryci list" sheetId="6" state="hidden" r:id="rId1"/>
    <sheet name="CENOVÁ TABULKA" sheetId="10" r:id="rId2"/>
    <sheet name="STAVEBNÍ" sheetId="16" r:id="rId3"/>
    <sheet name="GASTRO" sheetId="11" r:id="rId4"/>
    <sheet name="TRUHLÁŘSKÉ VÝROBKY" sheetId="14" r:id="rId5"/>
    <sheet name="CHLAZENÍ" sheetId="12" r:id="rId6"/>
    <sheet name="OSVĚTLENÍ" sheetId="9" r:id="rId7"/>
    <sheet name="SILNOPROUD" sheetId="15" r:id="rId8"/>
    <sheet name="SLABOPROUD" sheetId="17" r:id="rId9"/>
  </sheets>
  <definedNames>
    <definedName name="__MAIN__">#REF!</definedName>
    <definedName name="__MAIN2__">#REF!</definedName>
    <definedName name="__MAIN3__">'Kryci list'!$A$2:$C$18</definedName>
    <definedName name="__T0__">#REF!</definedName>
    <definedName name="__T1__">#REF!</definedName>
    <definedName name="__T2__">#REF!</definedName>
    <definedName name="__T3__">#REF!</definedName>
    <definedName name="__TE0__">'Kryci list'!$A$4:$H$14</definedName>
    <definedName name="__TE1__">'Kryci list'!#REF!</definedName>
    <definedName name="__TE2__">'Kryci list'!#REF!</definedName>
    <definedName name="__TR0__">#REF!</definedName>
    <definedName name="__TR1__">#REF!</definedName>
    <definedName name="_xlnm.Print_Area" localSheetId="6">OSVĚTLENÍ!$A$2:$G$14</definedName>
  </definedNames>
  <calcPr calcId="145621"/>
</workbook>
</file>

<file path=xl/calcChain.xml><?xml version="1.0" encoding="utf-8"?>
<calcChain xmlns="http://schemas.openxmlformats.org/spreadsheetml/2006/main">
  <c r="C11" i="10" l="1"/>
  <c r="F5" i="15"/>
  <c r="F3" i="15"/>
  <c r="I12" i="11" l="1"/>
  <c r="F7" i="17" l="1"/>
  <c r="F29" i="16" l="1"/>
  <c r="F25" i="16"/>
  <c r="F22" i="16"/>
  <c r="F7" i="16"/>
  <c r="F11" i="12"/>
  <c r="F10" i="12"/>
  <c r="F9" i="12"/>
  <c r="F8" i="12"/>
  <c r="F7" i="12"/>
  <c r="F6" i="12"/>
  <c r="F5" i="12"/>
  <c r="F4" i="12"/>
  <c r="G7" i="9"/>
  <c r="F7" i="15"/>
  <c r="F6" i="15"/>
  <c r="F4" i="15"/>
  <c r="F6" i="17" l="1"/>
  <c r="G13" i="9" l="1"/>
  <c r="F21" i="16" l="1"/>
  <c r="F20" i="16"/>
  <c r="F19" i="16"/>
  <c r="F17" i="16" l="1"/>
  <c r="F15" i="16"/>
  <c r="F14" i="16"/>
  <c r="F6" i="16"/>
  <c r="F4" i="16"/>
  <c r="F5" i="16"/>
  <c r="G21" i="14" l="1"/>
  <c r="I19" i="11" l="1"/>
  <c r="I28" i="11" l="1"/>
  <c r="G6" i="9" l="1"/>
  <c r="G5" i="9"/>
  <c r="G4" i="9"/>
  <c r="G13" i="14" l="1"/>
  <c r="G14" i="14"/>
  <c r="I11" i="11" l="1"/>
  <c r="F5" i="17"/>
  <c r="F13" i="16" l="1"/>
  <c r="F16" i="16"/>
  <c r="F12" i="12" l="1"/>
  <c r="C9" i="10"/>
  <c r="G10" i="9"/>
  <c r="G9" i="9"/>
  <c r="G8" i="9"/>
  <c r="F4" i="17" l="1"/>
  <c r="F3" i="17"/>
  <c r="F8" i="17" l="1"/>
  <c r="C12" i="10" s="1"/>
  <c r="I26" i="11"/>
  <c r="I25" i="11"/>
  <c r="I24" i="11"/>
  <c r="G4" i="14" l="1"/>
  <c r="G5" i="14"/>
  <c r="G7" i="14"/>
  <c r="G6" i="14"/>
  <c r="I17" i="11"/>
  <c r="I14" i="11"/>
  <c r="I16" i="11"/>
  <c r="I10" i="11"/>
  <c r="G22" i="14"/>
  <c r="G20" i="14"/>
  <c r="G19" i="14"/>
  <c r="G18" i="14"/>
  <c r="G17" i="14"/>
  <c r="G16" i="14"/>
  <c r="G12" i="14"/>
  <c r="G11" i="14" l="1"/>
  <c r="G10" i="14"/>
  <c r="G9" i="14"/>
  <c r="G8" i="14"/>
  <c r="G6" i="11"/>
  <c r="I6" i="11" s="1"/>
  <c r="I5" i="11"/>
  <c r="C8" i="10" l="1"/>
  <c r="C7" i="10"/>
  <c r="I29" i="11"/>
  <c r="G23" i="14"/>
  <c r="D24" i="16" l="1"/>
  <c r="F24" i="16" s="1"/>
  <c r="F10" i="16"/>
  <c r="F11" i="16"/>
  <c r="F12" i="16"/>
  <c r="D9" i="16"/>
  <c r="F9" i="16" s="1"/>
  <c r="F27" i="16"/>
  <c r="F3" i="16"/>
  <c r="F28" i="16"/>
  <c r="F8" i="16"/>
  <c r="F18" i="16"/>
  <c r="F23" i="16"/>
  <c r="F26" i="16"/>
  <c r="G11" i="9"/>
  <c r="G12" i="9"/>
  <c r="F30" i="16" l="1"/>
  <c r="G14" i="9"/>
  <c r="C6" i="10"/>
  <c r="C10" i="10"/>
  <c r="C15" i="10" l="1"/>
  <c r="C17" i="10" s="1"/>
  <c r="F8" i="15"/>
</calcChain>
</file>

<file path=xl/sharedStrings.xml><?xml version="1.0" encoding="utf-8"?>
<sst xmlns="http://schemas.openxmlformats.org/spreadsheetml/2006/main" count="394" uniqueCount="214">
  <si>
    <t>MJ</t>
  </si>
  <si>
    <t>kpl</t>
  </si>
  <si>
    <t>Fáze</t>
  </si>
  <si>
    <t>30218</t>
  </si>
  <si>
    <t>Firmy</t>
  </si>
  <si>
    <t>Jméno</t>
  </si>
  <si>
    <t>Název</t>
  </si>
  <si>
    <t>Popis</t>
  </si>
  <si>
    <t>Verze</t>
  </si>
  <si>
    <t>Výchozí</t>
  </si>
  <si>
    <t>Zakázka</t>
  </si>
  <si>
    <t>Typ Firmy</t>
  </si>
  <si>
    <t>Klasifikace</t>
  </si>
  <si>
    <t>Význam (funkce)</t>
  </si>
  <si>
    <t>Komentář</t>
  </si>
  <si>
    <t>Uživatelé</t>
  </si>
  <si>
    <t>Číslo zakázky</t>
  </si>
  <si>
    <t>Založená nabídka</t>
  </si>
  <si>
    <t>Nabídkový rozpočet</t>
  </si>
  <si>
    <t>Vytvoření přepážkové pokladny ČNB</t>
  </si>
  <si>
    <t>ks</t>
  </si>
  <si>
    <t>Popis položky</t>
  </si>
  <si>
    <t>Cena celkem v Kč bez DPH:</t>
  </si>
  <si>
    <t>Cena jednotková v Kč bez DPH</t>
  </si>
  <si>
    <t>Cena celkem v Kč bez DPH</t>
  </si>
  <si>
    <t>SVÍTIDLA</t>
  </si>
  <si>
    <t>A</t>
  </si>
  <si>
    <t>B</t>
  </si>
  <si>
    <t>C</t>
  </si>
  <si>
    <t>2. Stávající světelný okruh bude využit pro stropní svítidla</t>
  </si>
  <si>
    <t>Stavební část</t>
  </si>
  <si>
    <t>Gastro zařízení</t>
  </si>
  <si>
    <t>Truhlářské výrobky</t>
  </si>
  <si>
    <t>Chlazení</t>
  </si>
  <si>
    <t>Celková nabídková cena bez DPH</t>
  </si>
  <si>
    <t>Celková nabídková cena včetně DPH</t>
  </si>
  <si>
    <t>Položka</t>
  </si>
  <si>
    <t>Cena celkem v Kč</t>
  </si>
  <si>
    <t>m2</t>
  </si>
  <si>
    <t>Prodejní prostor</t>
  </si>
  <si>
    <t>1.1</t>
  </si>
  <si>
    <t>1.3</t>
  </si>
  <si>
    <t>Ramona</t>
  </si>
  <si>
    <t>1.7a</t>
  </si>
  <si>
    <t>stávající</t>
  </si>
  <si>
    <t>1.12</t>
  </si>
  <si>
    <t>1.18</t>
  </si>
  <si>
    <t>1.19</t>
  </si>
  <si>
    <t xml:space="preserve"> NORDline UR 200 S</t>
  </si>
  <si>
    <t>Přípravna kantýny</t>
  </si>
  <si>
    <t>JIPA SCH203GN</t>
  </si>
  <si>
    <t>JIPA P1</t>
  </si>
  <si>
    <t>Poznámka:</t>
  </si>
  <si>
    <t>1.5a</t>
  </si>
  <si>
    <t>1.6a</t>
  </si>
  <si>
    <t>Zápultí</t>
  </si>
  <si>
    <t>STAVEBNÍ ČÁST</t>
  </si>
  <si>
    <t>GASTRO</t>
  </si>
  <si>
    <t>DPH (21 %)</t>
  </si>
  <si>
    <t>SILNOPROUD</t>
  </si>
  <si>
    <t>SLABOPROUD</t>
  </si>
  <si>
    <t xml:space="preserve">Silnoproud </t>
  </si>
  <si>
    <t>Slaboproud</t>
  </si>
  <si>
    <t>Chladivové Cu potrubí vč. chladiva, izolace, komunikačního a silového propojení kondenzační a výparníkové části,montážního materiálu (převýšení do 10m)</t>
  </si>
  <si>
    <t>bm</t>
  </si>
  <si>
    <t xml:space="preserve">1. Vnitřní jednotka v podstropním provedení bude zavěšená před zadní stěnou přípravny, ovládání bude infraovladačem </t>
  </si>
  <si>
    <t>Osvětlení</t>
  </si>
  <si>
    <t>1.21</t>
  </si>
  <si>
    <t>Revize elektro</t>
  </si>
  <si>
    <t xml:space="preserve">Montážní materiál pro instalaci kondenzační jednotky v m.č. 2S606 </t>
  </si>
  <si>
    <t>1.22</t>
  </si>
  <si>
    <t>2.Potrubí, komunikační (napájecí) kabely a svod kondenzátu budou vedeny  v drážce ve stěně (viz. STAVEBNÍ), v 1S projde podhledem chodby do strojovny VZT1S618 a odtud do výfukového kanálu  2S606.</t>
  </si>
  <si>
    <t>3.Kondenzační jednotka bude umístěná na stěně, nebo podlaze výfukového kanálu v 2S606</t>
  </si>
  <si>
    <t>5.Napájení jednotky bude z rozvaděče 01Rvzt11 v 1S618, umístění viz vykr. 1.10</t>
  </si>
  <si>
    <t>135/ 74/ 135</t>
  </si>
  <si>
    <t>60/ 60/ 85</t>
  </si>
  <si>
    <t>145/ 70/ 90</t>
  </si>
  <si>
    <t>160/ 30/ 3</t>
  </si>
  <si>
    <t>100/ 70/ 90</t>
  </si>
  <si>
    <t>2050/ 70/ 90</t>
  </si>
  <si>
    <t>145/ 30/ 3</t>
  </si>
  <si>
    <t>Veškerá potřebná protipožární utěsnění prostupů</t>
  </si>
  <si>
    <t>Jednotková cena v Kč bez DPH</t>
  </si>
  <si>
    <t>Množství MJ celkem</t>
  </si>
  <si>
    <t>Ostatní jinde neuvedené náklady (doprava, přesun hmot, průběžný a závěrečný úklid aj.)</t>
  </si>
  <si>
    <t>Úprava podkladu v kvalitě pro položení marmolea</t>
  </si>
  <si>
    <t>Položka ve výkresové dokumentaci</t>
  </si>
  <si>
    <t>Prodejní prostor - dodávky</t>
  </si>
  <si>
    <t>Zápultí - dodávky</t>
  </si>
  <si>
    <t>Přípravna kantýny - dodávky</t>
  </si>
  <si>
    <t>Před zahájením výroby je nutné provést přesné zaměření prostoru do kterého budou zařízení umístěna.</t>
  </si>
  <si>
    <t>Ostatní náklady výše neuvedené nutné pro  instalaci a úspěšné uvedení do provozu  (doprava, pomocný materiál, materiál na bezprašná opatření, územní vlivy, úklid po ukončení prací  a pod.)</t>
  </si>
  <si>
    <t>3. Dodávka a montáž elektroinstalace pro osvětlení včetně revize je součástí položky silnoproud</t>
  </si>
  <si>
    <t>Dokumentace skutečného provedení</t>
  </si>
  <si>
    <t>Stávající světelný okruh bude využit pro stropní svítidla</t>
  </si>
  <si>
    <t>4.Svod kondenzátu bude ještě v přípravně zaveden do odpadu tak, aby nedocházelo k přenosu pachů z kanalizace do prostoru přípravny (osazení zápachové uzávěrky s kuličkou)</t>
  </si>
  <si>
    <t>Provedení ochran stávajících konstrukcí a zařízení na transportní cestě a staveništi</t>
  </si>
  <si>
    <t>Demontáž, odvoz a ekologická likvidace demontovaných truhlářských výrobků</t>
  </si>
  <si>
    <t>Demontáž, odvoz a ekologická likvidace stávajícího gastro vybavení</t>
  </si>
  <si>
    <t>Provedení veškerých drážek ve stěnách prodejního prostoru a přípravny pro potrubí a kabely, jejich zapravení, včetně provedení nových prostupů stropy nebo rozšíření stávajících prostupů</t>
  </si>
  <si>
    <t>Nalepení sádrokartonových desek GKB, tl. 9,5 mm na omítku dle výkresové dokumentace</t>
  </si>
  <si>
    <t>Pokládka marmolea včetně soklů</t>
  </si>
  <si>
    <t>Malování stěn prodejního prostoru v barevnosti dle přílohy 1.5, barva Mistral Dekor Alabaster</t>
  </si>
  <si>
    <t>Malování stropů prodejního prostoru a přípravny, bílá, barva Mistral Dekor Alabaster</t>
  </si>
  <si>
    <t>Rozměry v cm  (š/h/v)</t>
  </si>
  <si>
    <t>Typ (příklad)</t>
  </si>
  <si>
    <t xml:space="preserve">Typ nabízeného zařízení </t>
  </si>
  <si>
    <t>Pokladna</t>
  </si>
  <si>
    <t>Stolní váha elektronická</t>
  </si>
  <si>
    <t>Mrazící truhla na zmrzlinu</t>
  </si>
  <si>
    <t>Chladnička podstolová, nerez provedení</t>
  </si>
  <si>
    <t>Stůl pracovní s policí</t>
  </si>
  <si>
    <t>Mycí dvoudřez s policí, stojánková baterie</t>
  </si>
  <si>
    <t>Nářezový stroj</t>
  </si>
  <si>
    <t>Police nástěnná jednoetážová</t>
  </si>
  <si>
    <t>Mikrovlná trouba</t>
  </si>
  <si>
    <t>60/ 60/ 185</t>
  </si>
  <si>
    <t xml:space="preserve">Stůl pracovní s policí s úpravou spočívající v odřezání zásuvky a spodní police stolu včetně hladkého zabroušení v místech řezů a umístění mycího stroje 2.6 pod pracovní desku </t>
  </si>
  <si>
    <t>Skříňka nástěnná, zůstává v původním umístění</t>
  </si>
  <si>
    <t>úprava stávajícího stolu</t>
  </si>
  <si>
    <t>Demontáž, odvoz a ekologická likvidace marmolea v prodejním prostoru</t>
  </si>
  <si>
    <t>Demontáž, odvoz a ekologická likvidace vybouraného obkladu v přípravně</t>
  </si>
  <si>
    <t>Provedení nového keramického glazovaného obkladu na čelní stěně přípravny pod chladící jednotkou, včetně materiálu, rozměr stejný jako stávající obklad, v barvě stávajícího obkladu</t>
  </si>
  <si>
    <t xml:space="preserve">Cenová tabulka </t>
  </si>
  <si>
    <t>TRUHLÁŘSKÉ VÝROBKY - dodávky včetně montáže</t>
  </si>
  <si>
    <t>Výdejní pokladní pult v provedení lamino tl. a barva dle projektové dokumentace, ze strany obsluhy otevřený, 2 police, 2 zásuvky, interérový obklad, sokl, pod pultem umístěny datové zásuvky pro napojení pokladen, otvory pro silnoproudé a datové kabely</t>
  </si>
  <si>
    <t>Překládací deska lamino tl. a barva dle projektové dokumentace, umístěna mezi prodejní pult a zeď</t>
  </si>
  <si>
    <t>Konzumační pult v provedení lamino tl. a barva dle projektové dokumentace, atyp</t>
  </si>
  <si>
    <t>Stůl pracovní v provedení lamino tl. a barva dle projektové dokumentace, spodní prostor pro umístění podstolových spotřebičů</t>
  </si>
  <si>
    <t>Stůl pracovní v provedení lamino tl. a barva dle projektové dokumentace, spodní prostor uzavřen uzamykatelnými dvířky, atyp</t>
  </si>
  <si>
    <t>Výrobní dokumentace pro provedení truhlářských výrobků</t>
  </si>
  <si>
    <t>Regálová stěna</t>
  </si>
  <si>
    <t>Interiérový obklad, sokl</t>
  </si>
  <si>
    <t>Výdejní pokladní pult</t>
  </si>
  <si>
    <t>Vstup do zápultí</t>
  </si>
  <si>
    <t>Prodejní středový ostrůvek</t>
  </si>
  <si>
    <t>Konzumační pult</t>
  </si>
  <si>
    <t>Barová stolička</t>
  </si>
  <si>
    <t xml:space="preserve">Mycí stůl </t>
  </si>
  <si>
    <t>Stůl pracovní</t>
  </si>
  <si>
    <t>Police</t>
  </si>
  <si>
    <t>Nabídkový koš</t>
  </si>
  <si>
    <t>Provedení nové dlažby v okolí prostupu podlahou v přípravně, dlažba černá protiskluzné provedení dle stávající dlažby</t>
  </si>
  <si>
    <t>Provedení veškerých  drážek v podlaze potřebných pro uložení potrubí a kabelů v podlaze prodejního prostoru a přípravny včetně chrániček a zapravení všech drážek a prostupů</t>
  </si>
  <si>
    <t>Montáž chladící jednotky vč. připojení odvodu kondenzátu na stávající kanalizaci, uvedení do provozu</t>
  </si>
  <si>
    <t>Silové napájení chladící jednotky (1f) vč. jištění z rezervních vývodů v rozvaděči 01Rvzt11 v 1S618 ), délka trasy max. 20 bm</t>
  </si>
  <si>
    <t>Doprava a montáž (montáž je včetně odborné demontáže a zpětné montáže stávajících prvků a dodávky a montáže připojovacích potrubí ke chladícím agregátům)</t>
  </si>
  <si>
    <t>Provedení veškerých potřebných vstupů do sádrokartonového podhledu pro protažení kabelů silnoproudu od rozvaděče ke koncovým zařízením včetně jejich zapravení</t>
  </si>
  <si>
    <t>Úprava omítky v kvalitě pro nalepení vliesové tapety (stěrkování, broušení)</t>
  </si>
  <si>
    <t>Regálová stěna prodejní v provedení lamino tl. a barva dle projektové dokumentace, 3 prodejní police, ve spodním prostoru uzamykatelné skříňky, sokl nerez tl. 0,5 mm, povrchová úprava matný lesk, kování dle výkresu</t>
  </si>
  <si>
    <t>Prodejní středový ostrůvek v provedení lamino tl. a barva dle projektové dokumentace, pracovní deska Technistone, dezén GOBI BLACK (ESSENTIAL COLLECTION), povrchová úprava LESK (POLISH), manipulační otvory pro silnoproudá a slaboproudá napojení zařízení umístěných na pracovní desce, v neutrálních částech prodejní police, uzamykatelná dvířka, sokl nerez tl. 0,5 mm, povrchová úprava matný lesk, kování dle výkresu 1.2.4</t>
  </si>
  <si>
    <t xml:space="preserve">Odvod kondenzátu od chladící jednotky(minimální světlost potrubí 25mm)  vedený v drážce ve zdi za obkladem a zaústěný přes zápachovou uzávěrku (s kuličkou) do nejbližšího odpadu. </t>
  </si>
  <si>
    <t>Závěsné svítidlo Caravaggio P3, Ø400mm, matt white/white cord, 3 m cord, včetně zdroje LED E27 dle výpočtu osvětlení</t>
  </si>
  <si>
    <t>Závěsné svítidlo Caravaggio P3, Ø400mm, matt light grey/grey cord, 3 m cord, včetně zdroje LED E27 dle výpočtu osvětlení</t>
  </si>
  <si>
    <t>Závěsné svítidlo Caravaggio P3, Ø400mm, matt dark grey/grey cord, 3 m cord, včetně zdroje LED E27 dle výpočtu osvětlení</t>
  </si>
  <si>
    <t xml:space="preserve">OSVĚTLENÍ </t>
  </si>
  <si>
    <t>Ostatní náklady  (doprava, přesun hmot, průběžný a závěrečný úklid aj.)</t>
  </si>
  <si>
    <t>Montážní práce</t>
  </si>
  <si>
    <t>Dokumentace pro provedení stavby včetně výpočtu osvětlení, dokumentace skutečného provedení</t>
  </si>
  <si>
    <t>Posunutí požárního hlásiče</t>
  </si>
  <si>
    <t xml:space="preserve">Posunutí koncového reproduktoru evakuačního rozhlasu </t>
  </si>
  <si>
    <t>Středový ostrůvek</t>
  </si>
  <si>
    <t>Stropní osvětlení</t>
  </si>
  <si>
    <t>Výdejní pult</t>
  </si>
  <si>
    <t>Montáž nových svítidel</t>
  </si>
  <si>
    <t>Autorizované měření osvětlenosti a rovnoměrnosti osvětlení</t>
  </si>
  <si>
    <t xml:space="preserve">Přemístění stávajících světel do nového rozmístění, osazení nových zdrojů do stávajících svítidel dle výpočtu osvětlení, </t>
  </si>
  <si>
    <t>Dodávka veškerého potřebného materiálu elektro (kabely, spínače, jištění, zásuvky a vypínače Tango atd.)</t>
  </si>
  <si>
    <r>
      <t xml:space="preserve">                                                                           </t>
    </r>
    <r>
      <rPr>
        <sz val="10"/>
        <rFont val="Arial CE"/>
        <charset val="238"/>
      </rPr>
      <t>Ostatní náklady  (doprava, přesun hmot, průběžný a závěrečný úklid aj.)</t>
    </r>
  </si>
  <si>
    <t>Interiérový obklad, sokl chladící vitríny 1.5 nerez tl. 0,5 mm, povrchová úprava matný lesk</t>
  </si>
  <si>
    <t>Interiérový obklad, sokl chladící vitríny 1.6 nerez tl. 0,5 mm, povrchová úprava matný lesk</t>
  </si>
  <si>
    <t>Instalace chrániček průměru 2,5 cm pro připojovací kabely ke středovému ostrůvku (silnoproud + slaboproud), jedna rezervní chránička navíc</t>
  </si>
  <si>
    <t xml:space="preserve">Dodávka a instalace kabelů ukončených zásuvkami pro napojení kávovaru a pokladen </t>
  </si>
  <si>
    <t>Koncovky, stropní kalíšky, závěsy</t>
  </si>
  <si>
    <t>Zdroj LED dle výpočtu osvětlení</t>
  </si>
  <si>
    <t>Nabídková police v provedení lamino, tl. a barva dle projektové dokumentace</t>
  </si>
  <si>
    <t>47 x 55,5 x 65</t>
  </si>
  <si>
    <t>Chladnice vnitřní objem 340 l, prosklené dveře, osvětlení</t>
  </si>
  <si>
    <t>Demontáž  3 ks radiátorů, zaslepení přívodů k radiátorům včetně jejich případného zkrácení, odvoz a ekologická likvidace radiátorů topení v prodejním prostoru</t>
  </si>
  <si>
    <t>Zakrytí nik po 2 ks demontovaných radiátorů sádrokartonem GKB, tl. 15 mm</t>
  </si>
  <si>
    <t>Dodávka marmolea včetně soklů, tl. 2,5 mm, oblast použití - třída 42, barva dle přílohy 1.5, typ 3131 Scarlet (bez započtení prořezu)</t>
  </si>
  <si>
    <t>Zavěšená sádrokartonová polopříčka nad prodejním pultem včetně vyztužení rohovými profily</t>
  </si>
  <si>
    <t>Úprava sádrokartonového opláštění kolem stávajícího fan-coilu v prodejním prostoru včetně vyztužení rohovými profily, demontáže a zpětné montáže stávajících výdechových mřížek</t>
  </si>
  <si>
    <t>77/61/33</t>
  </si>
  <si>
    <t>Mycí stroj podstolový profi, velikost koše 40 x 40 cm, odpadové čerpadlo, výkon 30 košů za hodinu, včetně připojení na stávající odpad a vodu</t>
  </si>
  <si>
    <t>KRUPPS Cube line C432</t>
  </si>
  <si>
    <t>NORDline RTW 67 L</t>
  </si>
  <si>
    <t xml:space="preserve">Automatický lis na citrusy, zabudovaná sběrná nádoba na vylisované slupky, bezpečnostní detektory a elektronická ochrana motoru, ochrana proti vlhkosti, digitální ovládací displej v češtině, možnost nastavení způsobu ovládání Self-Service (spouštění lisu pomocí kohoutu) nebo Start/Stop, vybaven dynamickým nožem, který znemožňuje lisování kůry a tím není šťáva hořká, lisuje kalibrované citrusové plody s průměrem 50 až 78 mm, kulatým tvarem a tvrdou slupkou, kapacita zásobníku 5 - 6 ks plodů, standartně lisuje pomeranče a po přestavbě lisovacího soukolí typu S lisuje i citrony a limetky průměru 50-65 mm, produkce až 1 litr pomerančové šťávy za  1 minutu </t>
  </si>
  <si>
    <t xml:space="preserve">Citrocasa REVOLUTION automatický  </t>
  </si>
  <si>
    <t>Vysokootáčkový mixér pro přípravu tekutých pokrmů, polévek i smoothies. Nádoba 2,5 l,  až 28 tis otáček/minutu, objem hlavní nádoby 2.5 l, počet rychlostí min. 20, plynulá regulace, pulzní spínač, materiál nádoby plast, funkce: drcení ledu, mixování horkých surovin, mixování</t>
  </si>
  <si>
    <t>ETA Vital Blend 1011</t>
  </si>
  <si>
    <t>Chladící vitrína samoobslužná pultová, statické chlazení, vestavěný agregát, chladivo R134a/R600a, digitální termostat, automatické odtávání, vrchní výklopné víko, objem 67l, 8 GN GN1/6, nerezové provedení, napětí 230V/50Hz-Příkon 110W, rozsah teplot +2až+12°C, čistý objem 67 l</t>
  </si>
  <si>
    <t>Provedení fabionu u sádrokartonové předstěny</t>
  </si>
  <si>
    <t>Provedení sádrokartonové předstěny bez akustické izolace, sádrokarton GKB, tl. 15 mm, v místě zakrytí stávajících dveří zadní stranu sádrokartonu vymalovat černou barvou, z jedné strany atypické ukončení "do ztracena"</t>
  </si>
  <si>
    <t>Nalepení vliesové tapety š. 50 cm včetně dodávky materiálu, vzor dle přílohy 1.5, bez započtení prořezu, vzor musí navazovat</t>
  </si>
  <si>
    <t>Chladící stůl se zásuvkami, chlazená pracovní plocha, nerezový plech tl.1mm, pracovní deska tl.40mm bez lemů, základní výška stolu 850 mm, výšková stavitelnost +60mm, 4x zásuvka GN1/2, plně automatické odtávání s automatickým odpařením, konstrukci stolu tvoří dvouplášťová skříň vysokotlace vypěněná polyuretanem bez FCKW, pracovní deska vyztužená a podlepená omyvatelnou laminodeskou, dno skříně vyprofilované s rádiusy (maximální hygiena), zásuvky se pohybují na speciálních nerezových ložiskových výsuvech s možností 100% vysunutí s jištěním proti vypadnutí a aretací v krajních polohách, zásuvky osazeny snadno vyměnitelným magnetickým těsněním, technické údaje: regulace teploty -2°C až +8°C při okolní teplotě max.32°C, přívodní napětí 230V/50Hz, příkon max. 400 W, chladivo R 134a (404a), pohyblivý přívod s vidlicí, stupeň ochrany krytem IP22</t>
  </si>
  <si>
    <t>Příprava pro napojení všech nově instalovaných zařízení na rozvody vody, kanalizace, silnoproudu a slaboproudu, prostup stropní konstrukcí do 1S pro napojení kanalizace od kávovaru</t>
  </si>
  <si>
    <t>Regál</t>
  </si>
  <si>
    <t>Regál pro koše na ovoce</t>
  </si>
  <si>
    <t>Závěsné svítidlo LINA 03-A00H-1054E+ 03-0132 E, opálový difuzor, hliník, IP40, 1178mm x 79mm x 90mm</t>
  </si>
  <si>
    <r>
      <t>Chladící vitrína celoprosklená obslužná určená pro prezentaci a prodej potravinářských výrobků v rozsahu teplot +4°C až +8°C, určena pro prodej zboží v rozsahu +4° až +8°C, přední sklo oblé výklopné s aretací pro snadné čištění, spodní výstavní plocha nerezové provedení, 3x výstavní police z tvrzeného skla, korpus vitríny v dezénu lamina RAL 9007</t>
    </r>
    <r>
      <rPr>
        <sz val="10"/>
        <color rgb="FFFF000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ze strany obsluhy posuvná dvířka s dvojitým izolačním sklem s tlumičem dojezdu v koncových polohách, typ chlazení dynamické s použitím kvalitních značkových ventilátorů, chladící jednotka s funkcí samočištění kondenzátoru a automatickým odpařováním odpadního kondenzátu zbytkovým teplem s chladícího okruhu, osvětlení LED, digitální elektronický regulátor pro optimální řízení provozních cyklů vitríny</t>
    </r>
  </si>
  <si>
    <t>Chladící vitrína celoprosklená obslužná určená pro prezentaci a prodej potravinářských výrobků v rozsahu teplot +4°C až +8°C, určena pro prodej zboží v rozsahu +4° až +8°C, přední sklo oblé výklopné s aretací pro snadné čištění, spodní výstavní plocha nerezové provedení, 3x výstavní police z tvrzeného skla,  korpus vitríny v dezénu lamina RAL 9007, ze strany obsluhy posuvná dvířka s dvojitým izolačním sklem s tlumičem dojezdu v koncových polohách, typ chlazení dynamické s použitím kvalitních značkových ventilátorů, chladící jednotka s funkcí samočištění kondenzátoru a automatickým odpařováním odpadního kondenzátu zbytkovým teplem s chladícího okruhu, osvětlení LED, digitální elektronický regulátor pro optimální řízení provozních cyklů vitríny</t>
  </si>
  <si>
    <t>Mycí stůl s nerez dřezem, provedení lamino tl. a barva dle projektové dokumentace, spodní prostor uzavřen uzamykatelnými dvířky, stojánková baterie, kování mechanismus KLIK - KLAK (např. TIP-ON BLUMOTION od fy Blum)</t>
  </si>
  <si>
    <t>Regálová stěna prodejní v provedení lamino tl. a barva dle projektové dokumentace, 6 prodejních polic (3 horní police delší), ve spodním prostoru uzamykatelné skříňky, sokl nerez tl. 0,5 mm, povrchová úprava matný lesk, kování dle výkresu</t>
  </si>
  <si>
    <t>Dle výkresu č. 1.2.1 projektové dokumentace</t>
  </si>
  <si>
    <r>
      <t xml:space="preserve">Chladící jednotka typu split pro chlazení PP623, vnitřní jednotka  v podstropním závěsném provedení.  Qch= 3,5 kW +/-0,25kW,   (chladící výkon musí být garantovaný při délce potrubí 27m s převýšením do10m !!), v provedení pro chlazení, napájení 1F. Ovládání bezdrátovým ovladačem umístěným v držáku pro nástěnnou montáž. </t>
    </r>
    <r>
      <rPr>
        <b/>
        <sz val="10"/>
        <rFont val="Arial"/>
        <family val="2"/>
        <charset val="238"/>
      </rPr>
      <t>Výrobce a typ doloží dodavatel předložením technického nebo katalogového listu k nabídce.</t>
    </r>
  </si>
  <si>
    <t>1. Rozmístění světel - viz výkres 1.3 projektové dokumentace</t>
  </si>
  <si>
    <t>Modernizace kantýny v budově ústředí ČNB</t>
  </si>
  <si>
    <t>Poznámka: Pokud se v cenové tabulce vyskytuje označení některé položky konkrétním obchodním názvem, zadavatel připouští i jiné, avšak technicky a kvalitativně obdobné řešení.</t>
  </si>
  <si>
    <t>Výrobce a typ doloží dodavatel předložením technického nebo katalogového listu k nabídce.</t>
  </si>
  <si>
    <t>Jednorázové odborné zaškolení pověřených osob zadavatele v místě plnění dle čl. I odst. 2 písm. e) návrhu smlouvy</t>
  </si>
  <si>
    <t>Pokud je v tabulce napsán určitý typ zařízení jako příklad vhodného výrobku, rozumí se tím, že dodané zařízení musí být v tomto minimálním technickém a estetickém standardu.</t>
  </si>
  <si>
    <t>Rozměry zařízení jsou uvedeny orientačně, je však nutno dodržet celkovou navrženou dispozici v projektové dokumentaci.</t>
  </si>
  <si>
    <r>
      <t>Barová stolička, dřevěné podnoží, sedák buková překližka</t>
    </r>
    <r>
      <rPr>
        <sz val="10"/>
        <color rgb="FFFF000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typ MERANO fy TON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</si>
</sst>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"/>
  </numFmts>
  <fonts count="4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8"/>
      <color indexed="18"/>
      <name val="Arial"/>
      <family val="2"/>
      <charset val="238"/>
    </font>
    <font>
      <b/>
      <sz val="15"/>
      <color indexed="18"/>
      <name val="Calibri"/>
      <family val="2"/>
      <charset val="238"/>
    </font>
    <font>
      <b/>
      <sz val="11"/>
      <color indexed="8"/>
      <name val="Tahoma"/>
      <family val="2"/>
    </font>
    <font>
      <sz val="8"/>
      <name val="Arial"/>
      <family val="2"/>
      <charset val="238"/>
    </font>
    <font>
      <b/>
      <sz val="10"/>
      <color indexed="8"/>
      <name val="Tahoma"/>
      <family val="2"/>
    </font>
    <font>
      <b/>
      <sz val="9"/>
      <color indexed="18"/>
      <name val="Arial CE"/>
      <family val="2"/>
      <charset val="238"/>
    </font>
    <font>
      <sz val="9"/>
      <name val="Arial CE"/>
      <family val="2"/>
      <charset val="238"/>
    </font>
    <font>
      <sz val="14"/>
      <name val="Arial"/>
      <family val="2"/>
      <charset val="238"/>
    </font>
    <font>
      <b/>
      <sz val="9"/>
      <name val="Arial CE"/>
      <family val="2"/>
      <charset val="238"/>
    </font>
    <font>
      <b/>
      <sz val="15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1"/>
      <name val="Tahoma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sz val="10"/>
      <color rgb="FF0070C0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color indexed="8"/>
      <name val="Tahoma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ahoma"/>
      <family val="2"/>
    </font>
    <font>
      <b/>
      <sz val="11"/>
      <name val="Tahoma"/>
      <family val="2"/>
    </font>
    <font>
      <b/>
      <sz val="11"/>
      <color rgb="FFC00000"/>
      <name val="Calibri"/>
      <family val="2"/>
      <charset val="238"/>
    </font>
    <font>
      <b/>
      <sz val="10"/>
      <color rgb="FFC00000"/>
      <name val="Arial"/>
      <family val="2"/>
      <charset val="238"/>
    </font>
    <font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5" fillId="0" borderId="1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4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2">
    <xf numFmtId="0" fontId="0" fillId="0" borderId="0" xfId="0"/>
    <xf numFmtId="0" fontId="3" fillId="0" borderId="0" xfId="0" applyFont="1"/>
    <xf numFmtId="0" fontId="4" fillId="0" borderId="0" xfId="0" applyFont="1"/>
    <xf numFmtId="0" fontId="16" fillId="0" borderId="0" xfId="2"/>
    <xf numFmtId="0" fontId="6" fillId="0" borderId="0" xfId="2" applyNumberFormat="1" applyFont="1" applyBorder="1" applyAlignment="1">
      <alignment horizontal="left"/>
    </xf>
    <xf numFmtId="0" fontId="16" fillId="0" borderId="0" xfId="2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7" fillId="0" borderId="0" xfId="1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 vertical="top"/>
    </xf>
    <xf numFmtId="0" fontId="5" fillId="0" borderId="3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horizontal="left" vertical="top" wrapText="1"/>
    </xf>
    <xf numFmtId="0" fontId="0" fillId="0" borderId="0" xfId="0" applyNumberFormat="1" applyFill="1" applyAlignment="1">
      <alignment horizontal="left"/>
    </xf>
    <xf numFmtId="0" fontId="7" fillId="0" borderId="0" xfId="1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left" vertical="top" wrapText="1"/>
    </xf>
    <xf numFmtId="164" fontId="12" fillId="2" borderId="0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4" fontId="12" fillId="2" borderId="5" xfId="0" applyNumberFormat="1" applyFont="1" applyFill="1" applyBorder="1" applyAlignment="1" applyProtection="1">
      <alignment horizontal="right" vertical="center"/>
    </xf>
    <xf numFmtId="0" fontId="0" fillId="0" borderId="0" xfId="0" applyBorder="1" applyProtection="1"/>
    <xf numFmtId="4" fontId="10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Border="1" applyAlignment="1" applyProtection="1"/>
    <xf numFmtId="164" fontId="12" fillId="2" borderId="7" xfId="0" applyNumberFormat="1" applyFont="1" applyFill="1" applyBorder="1" applyAlignment="1" applyProtection="1">
      <alignment horizontal="left" vertical="center"/>
    </xf>
    <xf numFmtId="4" fontId="12" fillId="2" borderId="14" xfId="0" applyNumberFormat="1" applyFont="1" applyFill="1" applyBorder="1" applyAlignment="1" applyProtection="1">
      <alignment horizontal="right" vertical="center"/>
    </xf>
    <xf numFmtId="4" fontId="12" fillId="2" borderId="15" xfId="0" applyNumberFormat="1" applyFont="1" applyFill="1" applyBorder="1" applyAlignment="1" applyProtection="1">
      <alignment horizontal="right" vertical="center"/>
    </xf>
    <xf numFmtId="164" fontId="12" fillId="2" borderId="7" xfId="0" applyNumberFormat="1" applyFont="1" applyFill="1" applyBorder="1" applyAlignment="1" applyProtection="1">
      <alignment horizontal="left" vertical="center" wrapText="1"/>
    </xf>
    <xf numFmtId="1" fontId="12" fillId="2" borderId="7" xfId="0" applyNumberFormat="1" applyFont="1" applyFill="1" applyBorder="1" applyAlignment="1" applyProtection="1">
      <alignment horizontal="right" vertical="center"/>
    </xf>
    <xf numFmtId="4" fontId="12" fillId="0" borderId="7" xfId="0" applyNumberFormat="1" applyFont="1" applyFill="1" applyBorder="1" applyAlignment="1" applyProtection="1">
      <alignment horizontal="right" vertical="center"/>
    </xf>
    <xf numFmtId="4" fontId="12" fillId="2" borderId="19" xfId="0" applyNumberFormat="1" applyFont="1" applyFill="1" applyBorder="1" applyAlignment="1" applyProtection="1">
      <alignment horizontal="right" vertical="center"/>
    </xf>
    <xf numFmtId="0" fontId="17" fillId="0" borderId="0" xfId="0" applyFont="1" applyProtection="1"/>
    <xf numFmtId="4" fontId="10" fillId="0" borderId="24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Fill="1" applyBorder="1" applyProtection="1"/>
    <xf numFmtId="4" fontId="12" fillId="5" borderId="6" xfId="0" applyNumberFormat="1" applyFont="1" applyFill="1" applyBorder="1" applyAlignment="1" applyProtection="1">
      <alignment horizontal="right" vertical="center"/>
      <protection locked="0"/>
    </xf>
    <xf numFmtId="4" fontId="12" fillId="5" borderId="9" xfId="0" applyNumberFormat="1" applyFont="1" applyFill="1" applyBorder="1" applyAlignment="1" applyProtection="1">
      <alignment horizontal="right" vertical="center"/>
      <protection locked="0"/>
    </xf>
    <xf numFmtId="164" fontId="14" fillId="2" borderId="18" xfId="0" applyNumberFormat="1" applyFont="1" applyFill="1" applyBorder="1" applyAlignment="1" applyProtection="1">
      <alignment horizontal="left" vertical="center" wrapText="1"/>
    </xf>
    <xf numFmtId="0" fontId="2" fillId="0" borderId="15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0" xfId="0" applyFont="1"/>
    <xf numFmtId="0" fontId="2" fillId="0" borderId="14" xfId="0" applyFont="1" applyBorder="1" applyAlignment="1">
      <alignment wrapText="1"/>
    </xf>
    <xf numFmtId="4" fontId="12" fillId="5" borderId="5" xfId="0" applyNumberFormat="1" applyFont="1" applyFill="1" applyBorder="1" applyAlignment="1" applyProtection="1">
      <alignment horizontal="right" vertical="center"/>
      <protection locked="0"/>
    </xf>
    <xf numFmtId="4" fontId="12" fillId="5" borderId="11" xfId="0" applyNumberFormat="1" applyFont="1" applyFill="1" applyBorder="1" applyAlignment="1" applyProtection="1">
      <alignment horizontal="right" vertical="center"/>
      <protection locked="0"/>
    </xf>
    <xf numFmtId="2" fontId="0" fillId="0" borderId="16" xfId="0" applyNumberFormat="1" applyFont="1" applyBorder="1"/>
    <xf numFmtId="2" fontId="0" fillId="0" borderId="6" xfId="0" applyNumberFormat="1" applyFont="1" applyBorder="1"/>
    <xf numFmtId="0" fontId="2" fillId="0" borderId="6" xfId="0" applyFont="1" applyFill="1" applyBorder="1" applyAlignment="1" applyProtection="1">
      <alignment horizontal="center"/>
    </xf>
    <xf numFmtId="4" fontId="12" fillId="0" borderId="18" xfId="0" applyNumberFormat="1" applyFont="1" applyFill="1" applyBorder="1" applyAlignment="1" applyProtection="1">
      <alignment horizontal="right" vertical="center"/>
      <protection locked="0"/>
    </xf>
    <xf numFmtId="164" fontId="12" fillId="0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wrapText="1"/>
    </xf>
    <xf numFmtId="0" fontId="19" fillId="0" borderId="0" xfId="0" applyFont="1" applyAlignment="1">
      <alignment vertical="center"/>
    </xf>
    <xf numFmtId="49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164" fontId="12" fillId="2" borderId="7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/>
    <xf numFmtId="0" fontId="11" fillId="0" borderId="22" xfId="0" applyNumberFormat="1" applyFont="1" applyFill="1" applyBorder="1" applyAlignment="1" applyProtection="1">
      <alignment horizontal="left" vertical="center" wrapText="1"/>
    </xf>
    <xf numFmtId="164" fontId="11" fillId="2" borderId="8" xfId="0" applyNumberFormat="1" applyFont="1" applyFill="1" applyBorder="1" applyAlignment="1" applyProtection="1">
      <alignment horizontal="left" vertical="center" wrapText="1"/>
    </xf>
    <xf numFmtId="1" fontId="11" fillId="2" borderId="8" xfId="0" applyNumberFormat="1" applyFont="1" applyFill="1" applyBorder="1" applyAlignment="1" applyProtection="1">
      <alignment horizontal="left" vertical="center" wrapText="1"/>
    </xf>
    <xf numFmtId="0" fontId="12" fillId="0" borderId="25" xfId="0" applyNumberFormat="1" applyFont="1" applyFill="1" applyBorder="1" applyAlignment="1" applyProtection="1">
      <alignment horizontal="right" vertical="center"/>
    </xf>
    <xf numFmtId="4" fontId="12" fillId="0" borderId="19" xfId="0" applyNumberFormat="1" applyFont="1" applyFill="1" applyBorder="1" applyAlignment="1" applyProtection="1">
      <alignment horizontal="right" vertical="center"/>
    </xf>
    <xf numFmtId="4" fontId="12" fillId="2" borderId="6" xfId="0" applyNumberFormat="1" applyFont="1" applyFill="1" applyBorder="1" applyAlignment="1" applyProtection="1">
      <alignment horizontal="right" vertical="center"/>
    </xf>
    <xf numFmtId="4" fontId="8" fillId="0" borderId="18" xfId="0" applyNumberFormat="1" applyFont="1" applyFill="1" applyBorder="1" applyAlignment="1" applyProtection="1">
      <alignment horizontal="right"/>
    </xf>
    <xf numFmtId="164" fontId="12" fillId="2" borderId="25" xfId="0" applyNumberFormat="1" applyFont="1" applyFill="1" applyBorder="1" applyAlignment="1" applyProtection="1">
      <alignment horizontal="right" vertical="center"/>
    </xf>
    <xf numFmtId="164" fontId="12" fillId="2" borderId="18" xfId="0" applyNumberFormat="1" applyFont="1" applyFill="1" applyBorder="1" applyAlignment="1" applyProtection="1">
      <alignment horizontal="right" vertical="center"/>
    </xf>
    <xf numFmtId="4" fontId="8" fillId="0" borderId="19" xfId="0" applyNumberFormat="1" applyFont="1" applyFill="1" applyBorder="1" applyAlignment="1" applyProtection="1">
      <alignment horizontal="right"/>
    </xf>
    <xf numFmtId="164" fontId="12" fillId="2" borderId="7" xfId="0" applyNumberFormat="1" applyFont="1" applyFill="1" applyBorder="1" applyAlignment="1" applyProtection="1">
      <alignment horizontal="right" vertical="center"/>
    </xf>
    <xf numFmtId="164" fontId="14" fillId="2" borderId="18" xfId="0" applyNumberFormat="1" applyFont="1" applyFill="1" applyBorder="1" applyAlignment="1" applyProtection="1">
      <alignment horizontal="center" vertical="center" wrapText="1"/>
    </xf>
    <xf numFmtId="4" fontId="12" fillId="0" borderId="6" xfId="0" applyNumberFormat="1" applyFont="1" applyFill="1" applyBorder="1" applyAlignment="1" applyProtection="1">
      <alignment horizontal="right" vertical="center"/>
      <protection locked="0"/>
    </xf>
    <xf numFmtId="4" fontId="12" fillId="5" borderId="13" xfId="0" applyNumberFormat="1" applyFont="1" applyFill="1" applyBorder="1" applyAlignment="1" applyProtection="1">
      <alignment horizontal="right" vertical="center"/>
      <protection locked="0"/>
    </xf>
    <xf numFmtId="0" fontId="11" fillId="0" borderId="25" xfId="0" applyNumberFormat="1" applyFont="1" applyFill="1" applyBorder="1" applyAlignment="1" applyProtection="1">
      <alignment horizontal="left" vertical="center" wrapText="1"/>
    </xf>
    <xf numFmtId="49" fontId="19" fillId="0" borderId="25" xfId="0" applyNumberFormat="1" applyFont="1" applyBorder="1" applyAlignment="1">
      <alignment horizontal="center" vertical="center"/>
    </xf>
    <xf numFmtId="4" fontId="10" fillId="0" borderId="26" xfId="0" applyNumberFormat="1" applyFont="1" applyFill="1" applyBorder="1" applyAlignment="1" applyProtection="1">
      <alignment horizontal="right"/>
    </xf>
    <xf numFmtId="0" fontId="0" fillId="3" borderId="0" xfId="0" applyFill="1" applyProtection="1"/>
    <xf numFmtId="0" fontId="0" fillId="4" borderId="0" xfId="0" applyFill="1"/>
    <xf numFmtId="0" fontId="0" fillId="9" borderId="0" xfId="0" applyFill="1"/>
    <xf numFmtId="0" fontId="0" fillId="7" borderId="0" xfId="0" applyFill="1"/>
    <xf numFmtId="0" fontId="0" fillId="3" borderId="0" xfId="0" applyFill="1"/>
    <xf numFmtId="0" fontId="0" fillId="6" borderId="0" xfId="0" applyFill="1"/>
    <xf numFmtId="0" fontId="0" fillId="8" borderId="0" xfId="0" applyFill="1"/>
    <xf numFmtId="4" fontId="0" fillId="0" borderId="0" xfId="0" applyNumberFormat="1" applyBorder="1"/>
    <xf numFmtId="0" fontId="0" fillId="10" borderId="0" xfId="0" applyFill="1" applyProtection="1"/>
    <xf numFmtId="2" fontId="12" fillId="2" borderId="20" xfId="0" applyNumberFormat="1" applyFont="1" applyFill="1" applyBorder="1" applyAlignment="1" applyProtection="1">
      <alignment horizontal="right" vertical="center" wrapText="1"/>
    </xf>
    <xf numFmtId="4" fontId="12" fillId="5" borderId="13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15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164" fontId="12" fillId="0" borderId="25" xfId="0" applyNumberFormat="1" applyFont="1" applyFill="1" applyBorder="1" applyAlignment="1" applyProtection="1">
      <alignment horizontal="center" vertical="center"/>
    </xf>
    <xf numFmtId="4" fontId="10" fillId="0" borderId="15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0" xfId="0" applyFont="1" applyProtection="1"/>
    <xf numFmtId="0" fontId="23" fillId="0" borderId="0" xfId="0" applyFont="1"/>
    <xf numFmtId="0" fontId="2" fillId="0" borderId="19" xfId="0" applyFont="1" applyBorder="1" applyAlignment="1">
      <alignment vertical="top" wrapText="1"/>
    </xf>
    <xf numFmtId="4" fontId="12" fillId="5" borderId="1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2" fillId="0" borderId="19" xfId="0" applyFont="1" applyBorder="1" applyAlignment="1">
      <alignment horizontal="left" vertical="top" wrapText="1"/>
    </xf>
    <xf numFmtId="0" fontId="2" fillId="0" borderId="6" xfId="5" applyFont="1" applyBorder="1"/>
    <xf numFmtId="0" fontId="2" fillId="0" borderId="7" xfId="5" applyFont="1" applyFill="1" applyBorder="1" applyAlignment="1">
      <alignment wrapText="1"/>
    </xf>
    <xf numFmtId="2" fontId="12" fillId="2" borderId="6" xfId="0" applyNumberFormat="1" applyFont="1" applyFill="1" applyBorder="1" applyAlignment="1" applyProtection="1">
      <alignment horizontal="right" vertical="center"/>
    </xf>
    <xf numFmtId="2" fontId="12" fillId="2" borderId="6" xfId="0" applyNumberFormat="1" applyFont="1" applyFill="1" applyBorder="1" applyAlignment="1" applyProtection="1">
      <alignment horizontal="right" vertical="center" wrapText="1"/>
    </xf>
    <xf numFmtId="164" fontId="12" fillId="2" borderId="6" xfId="0" applyNumberFormat="1" applyFont="1" applyFill="1" applyBorder="1" applyAlignment="1" applyProtection="1">
      <alignment horizontal="right" vertical="center"/>
    </xf>
    <xf numFmtId="0" fontId="26" fillId="0" borderId="0" xfId="0" applyFont="1" applyProtection="1"/>
    <xf numFmtId="0" fontId="0" fillId="0" borderId="0" xfId="0" applyFill="1" applyProtection="1"/>
    <xf numFmtId="2" fontId="0" fillId="0" borderId="16" xfId="0" applyNumberFormat="1" applyFont="1" applyBorder="1" applyAlignment="1">
      <alignment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 vertical="center"/>
    </xf>
    <xf numFmtId="164" fontId="12" fillId="2" borderId="10" xfId="0" applyNumberFormat="1" applyFont="1" applyFill="1" applyBorder="1" applyAlignment="1" applyProtection="1">
      <alignment horizontal="center" vertical="center"/>
    </xf>
    <xf numFmtId="164" fontId="12" fillId="2" borderId="7" xfId="0" applyNumberFormat="1" applyFont="1" applyFill="1" applyBorder="1" applyAlignment="1" applyProtection="1">
      <alignment horizontal="center" vertical="center"/>
    </xf>
    <xf numFmtId="2" fontId="0" fillId="0" borderId="6" xfId="0" applyNumberFormat="1" applyFont="1" applyBorder="1" applyAlignment="1">
      <alignment vertical="center"/>
    </xf>
    <xf numFmtId="2" fontId="0" fillId="0" borderId="9" xfId="0" applyNumberFormat="1" applyFont="1" applyBorder="1" applyAlignment="1">
      <alignment vertical="center"/>
    </xf>
    <xf numFmtId="164" fontId="27" fillId="2" borderId="18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Protection="1"/>
    <xf numFmtId="0" fontId="22" fillId="0" borderId="0" xfId="0" applyFont="1" applyBorder="1" applyAlignment="1" applyProtection="1">
      <alignment horizontal="center" vertical="center"/>
    </xf>
    <xf numFmtId="1" fontId="12" fillId="2" borderId="0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4" fontId="12" fillId="2" borderId="29" xfId="0" applyNumberFormat="1" applyFont="1" applyFill="1" applyBorder="1" applyAlignment="1" applyProtection="1">
      <alignment horizontal="right" vertical="center"/>
    </xf>
    <xf numFmtId="0" fontId="28" fillId="0" borderId="33" xfId="0" applyFont="1" applyBorder="1" applyAlignment="1" applyProtection="1">
      <alignment horizontal="center" vertical="center" wrapText="1"/>
    </xf>
    <xf numFmtId="0" fontId="27" fillId="0" borderId="33" xfId="0" applyNumberFormat="1" applyFont="1" applyFill="1" applyBorder="1" applyAlignment="1" applyProtection="1">
      <alignment horizontal="center" vertical="center" wrapText="1"/>
    </xf>
    <xf numFmtId="164" fontId="12" fillId="2" borderId="0" xfId="0" applyNumberFormat="1" applyFont="1" applyFill="1" applyBorder="1" applyAlignment="1" applyProtection="1">
      <alignment horizontal="center" vertical="center"/>
    </xf>
    <xf numFmtId="164" fontId="27" fillId="2" borderId="0" xfId="0" applyNumberFormat="1" applyFont="1" applyFill="1" applyBorder="1" applyAlignment="1" applyProtection="1">
      <alignment horizontal="left" vertical="center" wrapText="1"/>
    </xf>
    <xf numFmtId="164" fontId="27" fillId="2" borderId="8" xfId="0" applyNumberFormat="1" applyFont="1" applyFill="1" applyBorder="1" applyAlignment="1" applyProtection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18" xfId="0" applyFont="1" applyFill="1" applyBorder="1" applyAlignment="1">
      <alignment vertical="center"/>
    </xf>
    <xf numFmtId="4" fontId="8" fillId="0" borderId="18" xfId="0" applyNumberFormat="1" applyFont="1" applyFill="1" applyBorder="1" applyAlignment="1" applyProtection="1">
      <alignment horizontal="right" vertical="center"/>
    </xf>
    <xf numFmtId="164" fontId="12" fillId="2" borderId="6" xfId="0" applyNumberFormat="1" applyFont="1" applyFill="1" applyBorder="1" applyAlignment="1" applyProtection="1">
      <alignment horizontal="center" vertical="center"/>
    </xf>
    <xf numFmtId="164" fontId="12" fillId="0" borderId="18" xfId="0" applyNumberFormat="1" applyFont="1" applyFill="1" applyBorder="1" applyAlignment="1" applyProtection="1">
      <alignment horizontal="center" vertical="center"/>
    </xf>
    <xf numFmtId="0" fontId="2" fillId="11" borderId="6" xfId="0" applyFont="1" applyFill="1" applyBorder="1" applyAlignment="1">
      <alignment vertical="center"/>
    </xf>
    <xf numFmtId="16" fontId="2" fillId="11" borderId="6" xfId="0" applyNumberFormat="1" applyFont="1" applyFill="1" applyBorder="1" applyAlignment="1" applyProtection="1">
      <alignment horizontal="center" vertical="center"/>
    </xf>
    <xf numFmtId="17" fontId="2" fillId="11" borderId="25" xfId="0" applyNumberFormat="1" applyFont="1" applyFill="1" applyBorder="1" applyAlignment="1" applyProtection="1">
      <alignment horizontal="center" vertical="center"/>
    </xf>
    <xf numFmtId="16" fontId="2" fillId="11" borderId="16" xfId="0" applyNumberFormat="1" applyFont="1" applyFill="1" applyBorder="1" applyAlignment="1" applyProtection="1">
      <alignment horizontal="center" vertical="center"/>
    </xf>
    <xf numFmtId="2" fontId="0" fillId="11" borderId="6" xfId="0" applyNumberFormat="1" applyFont="1" applyFill="1" applyBorder="1"/>
    <xf numFmtId="0" fontId="2" fillId="11" borderId="19" xfId="0" applyFont="1" applyFill="1" applyBorder="1" applyAlignment="1">
      <alignment wrapText="1"/>
    </xf>
    <xf numFmtId="164" fontId="12" fillId="11" borderId="4" xfId="0" applyNumberFormat="1" applyFont="1" applyFill="1" applyBorder="1" applyAlignment="1" applyProtection="1">
      <alignment horizontal="center" vertical="center"/>
    </xf>
    <xf numFmtId="2" fontId="0" fillId="11" borderId="6" xfId="0" applyNumberFormat="1" applyFont="1" applyFill="1" applyBorder="1" applyAlignment="1">
      <alignment vertical="center"/>
    </xf>
    <xf numFmtId="16" fontId="2" fillId="0" borderId="16" xfId="0" applyNumberFormat="1" applyFont="1" applyFill="1" applyBorder="1" applyAlignment="1" applyProtection="1">
      <alignment horizontal="center" vertical="center"/>
    </xf>
    <xf numFmtId="164" fontId="12" fillId="0" borderId="16" xfId="0" applyNumberFormat="1" applyFont="1" applyFill="1" applyBorder="1" applyAlignment="1" applyProtection="1">
      <alignment horizontal="center" vertical="center"/>
    </xf>
    <xf numFmtId="164" fontId="12" fillId="2" borderId="16" xfId="0" applyNumberFormat="1" applyFont="1" applyFill="1" applyBorder="1" applyAlignment="1" applyProtection="1">
      <alignment horizontal="center" vertical="center"/>
    </xf>
    <xf numFmtId="4" fontId="12" fillId="2" borderId="16" xfId="0" applyNumberFormat="1" applyFont="1" applyFill="1" applyBorder="1" applyAlignment="1" applyProtection="1">
      <alignment horizontal="right" vertical="center"/>
    </xf>
    <xf numFmtId="0" fontId="25" fillId="0" borderId="34" xfId="0" applyNumberFormat="1" applyFont="1" applyFill="1" applyBorder="1" applyAlignment="1" applyProtection="1">
      <alignment horizontal="center" vertical="center" wrapText="1"/>
    </xf>
    <xf numFmtId="0" fontId="25" fillId="0" borderId="35" xfId="0" applyNumberFormat="1" applyFont="1" applyFill="1" applyBorder="1" applyAlignment="1" applyProtection="1">
      <alignment horizontal="center" vertical="center" wrapText="1"/>
    </xf>
    <xf numFmtId="0" fontId="25" fillId="0" borderId="36" xfId="0" applyNumberFormat="1" applyFont="1" applyFill="1" applyBorder="1" applyAlignment="1" applyProtection="1">
      <alignment horizontal="center" vertical="center" wrapText="1"/>
    </xf>
    <xf numFmtId="0" fontId="0" fillId="4" borderId="37" xfId="0" applyFill="1" applyBorder="1"/>
    <xf numFmtId="0" fontId="2" fillId="0" borderId="7" xfId="0" applyFont="1" applyBorder="1" applyAlignment="1">
      <alignment wrapText="1"/>
    </xf>
    <xf numFmtId="0" fontId="0" fillId="0" borderId="6" xfId="0" applyBorder="1" applyAlignment="1">
      <alignment wrapText="1"/>
    </xf>
    <xf numFmtId="49" fontId="2" fillId="11" borderId="0" xfId="4" applyNumberFormat="1" applyFont="1" applyFill="1" applyBorder="1"/>
    <xf numFmtId="0" fontId="27" fillId="0" borderId="38" xfId="0" applyNumberFormat="1" applyFont="1" applyFill="1" applyBorder="1" applyAlignment="1" applyProtection="1">
      <alignment horizontal="center" vertical="center" wrapText="1"/>
    </xf>
    <xf numFmtId="4" fontId="0" fillId="0" borderId="6" xfId="0" applyNumberFormat="1" applyBorder="1" applyProtection="1"/>
    <xf numFmtId="0" fontId="27" fillId="0" borderId="39" xfId="0" applyNumberFormat="1" applyFont="1" applyFill="1" applyBorder="1" applyAlignment="1" applyProtection="1">
      <alignment horizontal="center" vertical="center" wrapText="1"/>
    </xf>
    <xf numFmtId="4" fontId="12" fillId="5" borderId="15" xfId="0" applyNumberFormat="1" applyFont="1" applyFill="1" applyBorder="1" applyAlignment="1" applyProtection="1">
      <alignment horizontal="right" vertical="center"/>
    </xf>
    <xf numFmtId="2" fontId="12" fillId="2" borderId="9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2" fontId="0" fillId="0" borderId="6" xfId="0" applyNumberFormat="1" applyBorder="1" applyProtection="1"/>
    <xf numFmtId="0" fontId="5" fillId="0" borderId="6" xfId="0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2" fontId="0" fillId="0" borderId="19" xfId="0" applyNumberFormat="1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164" fontId="12" fillId="2" borderId="30" xfId="0" applyNumberFormat="1" applyFont="1" applyFill="1" applyBorder="1" applyAlignment="1" applyProtection="1">
      <alignment horizontal="center" vertical="center"/>
    </xf>
    <xf numFmtId="164" fontId="29" fillId="2" borderId="9" xfId="0" applyNumberFormat="1" applyFont="1" applyFill="1" applyBorder="1" applyAlignment="1" applyProtection="1">
      <alignment horizontal="center" vertical="center"/>
    </xf>
    <xf numFmtId="164" fontId="29" fillId="2" borderId="16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0" fillId="10" borderId="33" xfId="0" applyFill="1" applyBorder="1" applyProtection="1"/>
    <xf numFmtId="164" fontId="12" fillId="2" borderId="6" xfId="0" applyNumberFormat="1" applyFont="1" applyFill="1" applyBorder="1" applyAlignment="1" applyProtection="1">
      <alignment horizontal="center" vertical="center" wrapText="1"/>
    </xf>
    <xf numFmtId="164" fontId="12" fillId="2" borderId="0" xfId="0" applyNumberFormat="1" applyFont="1" applyFill="1" applyBorder="1" applyAlignment="1" applyProtection="1">
      <alignment horizontal="center" vertical="center" wrapText="1"/>
    </xf>
    <xf numFmtId="0" fontId="0" fillId="6" borderId="33" xfId="0" applyFill="1" applyBorder="1" applyProtection="1"/>
    <xf numFmtId="2" fontId="0" fillId="0" borderId="6" xfId="0" applyNumberFormat="1" applyFont="1" applyBorder="1" applyAlignment="1">
      <alignment horizontal="right" vertical="center"/>
    </xf>
    <xf numFmtId="2" fontId="0" fillId="0" borderId="16" xfId="0" applyNumberFormat="1" applyFont="1" applyBorder="1" applyAlignment="1">
      <alignment horizontal="righ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0" fillId="0" borderId="22" xfId="0" applyFill="1" applyBorder="1" applyProtection="1"/>
    <xf numFmtId="0" fontId="31" fillId="0" borderId="0" xfId="0" applyFont="1" applyProtection="1"/>
    <xf numFmtId="0" fontId="32" fillId="0" borderId="0" xfId="0" applyFont="1"/>
    <xf numFmtId="0" fontId="32" fillId="0" borderId="0" xfId="0" applyFont="1" applyProtection="1"/>
    <xf numFmtId="0" fontId="13" fillId="0" borderId="33" xfId="0" applyFont="1" applyBorder="1"/>
    <xf numFmtId="2" fontId="13" fillId="0" borderId="23" xfId="0" applyNumberFormat="1" applyFont="1" applyBorder="1"/>
    <xf numFmtId="4" fontId="33" fillId="0" borderId="16" xfId="0" applyNumberFormat="1" applyFont="1" applyFill="1" applyBorder="1" applyAlignment="1" applyProtection="1">
      <alignment horizontal="right"/>
    </xf>
    <xf numFmtId="2" fontId="13" fillId="0" borderId="25" xfId="0" applyNumberFormat="1" applyFont="1" applyBorder="1"/>
    <xf numFmtId="4" fontId="33" fillId="0" borderId="6" xfId="0" applyNumberFormat="1" applyFont="1" applyFill="1" applyBorder="1" applyAlignment="1" applyProtection="1">
      <alignment horizontal="right"/>
    </xf>
    <xf numFmtId="4" fontId="13" fillId="0" borderId="6" xfId="0" applyNumberFormat="1" applyFont="1" applyBorder="1"/>
    <xf numFmtId="2" fontId="13" fillId="0" borderId="21" xfId="0" applyNumberFormat="1" applyFont="1" applyBorder="1"/>
    <xf numFmtId="4" fontId="13" fillId="0" borderId="9" xfId="0" applyNumberFormat="1" applyFont="1" applyBorder="1"/>
    <xf numFmtId="2" fontId="13" fillId="0" borderId="6" xfId="0" applyNumberFormat="1" applyFont="1" applyBorder="1"/>
    <xf numFmtId="2" fontId="13" fillId="0" borderId="21" xfId="0" applyNumberFormat="1" applyFont="1" applyBorder="1" applyAlignment="1">
      <alignment wrapText="1"/>
    </xf>
    <xf numFmtId="4" fontId="13" fillId="5" borderId="9" xfId="0" applyNumberFormat="1" applyFont="1" applyFill="1" applyBorder="1"/>
    <xf numFmtId="2" fontId="34" fillId="0" borderId="33" xfId="0" applyNumberFormat="1" applyFont="1" applyBorder="1"/>
    <xf numFmtId="4" fontId="35" fillId="0" borderId="33" xfId="0" applyNumberFormat="1" applyFont="1" applyBorder="1"/>
    <xf numFmtId="2" fontId="13" fillId="0" borderId="16" xfId="0" applyNumberFormat="1" applyFont="1" applyBorder="1"/>
    <xf numFmtId="4" fontId="13" fillId="0" borderId="31" xfId="0" applyNumberFormat="1" applyFont="1" applyBorder="1"/>
    <xf numFmtId="4" fontId="13" fillId="0" borderId="16" xfId="0" applyNumberFormat="1" applyFont="1" applyBorder="1"/>
    <xf numFmtId="4" fontId="8" fillId="0" borderId="18" xfId="0" applyNumberFormat="1" applyFont="1" applyFill="1" applyBorder="1" applyAlignment="1" applyProtection="1">
      <alignment horizontal="right"/>
    </xf>
    <xf numFmtId="4" fontId="8" fillId="0" borderId="19" xfId="0" applyNumberFormat="1" applyFont="1" applyFill="1" applyBorder="1" applyAlignment="1" applyProtection="1">
      <alignment horizontal="right"/>
    </xf>
    <xf numFmtId="4" fontId="10" fillId="0" borderId="40" xfId="0" applyNumberFormat="1" applyFont="1" applyFill="1" applyBorder="1" applyAlignment="1" applyProtection="1">
      <alignment horizontal="right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11" borderId="6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164" fontId="12" fillId="11" borderId="6" xfId="0" applyNumberFormat="1" applyFont="1" applyFill="1" applyBorder="1" applyAlignment="1" applyProtection="1">
      <alignment horizontal="center" vertical="center"/>
    </xf>
    <xf numFmtId="0" fontId="2" fillId="11" borderId="6" xfId="0" applyFont="1" applyFill="1" applyBorder="1" applyAlignment="1" applyProtection="1">
      <alignment horizontal="center"/>
    </xf>
    <xf numFmtId="17" fontId="2" fillId="11" borderId="16" xfId="0" applyNumberFormat="1" applyFont="1" applyFill="1" applyBorder="1" applyAlignment="1" applyProtection="1">
      <alignment horizontal="center" vertical="center"/>
    </xf>
    <xf numFmtId="17" fontId="2" fillId="11" borderId="20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2" fontId="2" fillId="0" borderId="16" xfId="0" applyNumberFormat="1" applyFont="1" applyFill="1" applyBorder="1" applyAlignment="1">
      <alignment vertical="center"/>
    </xf>
    <xf numFmtId="2" fontId="0" fillId="0" borderId="6" xfId="0" applyNumberFormat="1" applyFont="1" applyFill="1" applyBorder="1" applyAlignment="1">
      <alignment vertical="center"/>
    </xf>
    <xf numFmtId="17" fontId="2" fillId="0" borderId="6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Protection="1"/>
    <xf numFmtId="0" fontId="32" fillId="0" borderId="0" xfId="0" applyFont="1" applyFill="1"/>
    <xf numFmtId="0" fontId="36" fillId="0" borderId="0" xfId="0" applyFont="1" applyAlignment="1">
      <alignment vertical="center"/>
    </xf>
    <xf numFmtId="0" fontId="2" fillId="0" borderId="15" xfId="0" applyFont="1" applyBorder="1" applyAlignment="1" applyProtection="1">
      <alignment wrapText="1"/>
    </xf>
    <xf numFmtId="4" fontId="12" fillId="11" borderId="5" xfId="0" applyNumberFormat="1" applyFont="1" applyFill="1" applyBorder="1" applyAlignment="1" applyProtection="1">
      <alignment horizontal="right" vertical="center"/>
    </xf>
    <xf numFmtId="2" fontId="2" fillId="0" borderId="6" xfId="0" applyNumberFormat="1" applyFont="1" applyBorder="1" applyAlignment="1" applyProtection="1">
      <alignment horizontal="center" vertical="center"/>
    </xf>
    <xf numFmtId="4" fontId="12" fillId="11" borderId="13" xfId="0" applyNumberFormat="1" applyFont="1" applyFill="1" applyBorder="1" applyAlignment="1" applyProtection="1">
      <alignment horizontal="right" vertical="center"/>
    </xf>
    <xf numFmtId="0" fontId="0" fillId="8" borderId="0" xfId="0" applyFill="1" applyProtection="1"/>
    <xf numFmtId="0" fontId="19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3" fontId="19" fillId="0" borderId="0" xfId="0" applyNumberFormat="1" applyFont="1" applyAlignment="1" applyProtection="1">
      <alignment horizontal="right" vertical="center"/>
    </xf>
    <xf numFmtId="3" fontId="19" fillId="0" borderId="0" xfId="0" applyNumberFormat="1" applyFont="1" applyAlignment="1" applyProtection="1">
      <alignment vertical="center"/>
    </xf>
    <xf numFmtId="0" fontId="19" fillId="0" borderId="0" xfId="0" applyNumberFormat="1" applyFont="1" applyAlignment="1" applyProtection="1">
      <alignment horizontal="center" vertical="center"/>
    </xf>
    <xf numFmtId="0" fontId="19" fillId="0" borderId="18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" fillId="11" borderId="15" xfId="0" applyFont="1" applyFill="1" applyBorder="1" applyAlignment="1" applyProtection="1">
      <alignment wrapText="1"/>
    </xf>
    <xf numFmtId="0" fontId="2" fillId="11" borderId="15" xfId="0" applyFont="1" applyFill="1" applyBorder="1" applyAlignment="1" applyProtection="1">
      <alignment horizontal="center" vertical="center" wrapText="1"/>
    </xf>
    <xf numFmtId="0" fontId="2" fillId="0" borderId="16" xfId="0" applyNumberFormat="1" applyFont="1" applyBorder="1" applyAlignment="1" applyProtection="1">
      <alignment vertical="center"/>
    </xf>
    <xf numFmtId="0" fontId="2" fillId="11" borderId="15" xfId="0" applyFont="1" applyFill="1" applyBorder="1" applyAlignment="1" applyProtection="1">
      <alignment horizontal="left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11" borderId="19" xfId="0" applyFont="1" applyFill="1" applyBorder="1" applyAlignment="1" applyProtection="1">
      <alignment wrapText="1"/>
    </xf>
    <xf numFmtId="0" fontId="2" fillId="11" borderId="19" xfId="0" applyFont="1" applyFill="1" applyBorder="1" applyAlignment="1" applyProtection="1">
      <alignment horizontal="center" vertical="center" wrapText="1"/>
    </xf>
    <xf numFmtId="0" fontId="2" fillId="11" borderId="14" xfId="0" applyFont="1" applyFill="1" applyBorder="1" applyAlignment="1" applyProtection="1">
      <alignment wrapText="1"/>
    </xf>
    <xf numFmtId="0" fontId="2" fillId="11" borderId="14" xfId="0" applyFont="1" applyFill="1" applyBorder="1" applyAlignment="1" applyProtection="1">
      <alignment horizontal="center" vertical="center" wrapText="1"/>
    </xf>
    <xf numFmtId="0" fontId="2" fillId="11" borderId="7" xfId="0" applyFont="1" applyFill="1" applyBorder="1" applyAlignment="1" applyProtection="1">
      <alignment wrapText="1"/>
    </xf>
    <xf numFmtId="0" fontId="28" fillId="0" borderId="18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2" fillId="11" borderId="29" xfId="0" applyFont="1" applyFill="1" applyBorder="1" applyAlignment="1" applyProtection="1">
      <alignment horizontal="center" vertical="center" wrapText="1"/>
    </xf>
    <xf numFmtId="49" fontId="19" fillId="0" borderId="6" xfId="0" applyNumberFormat="1" applyFont="1" applyBorder="1" applyAlignment="1" applyProtection="1">
      <alignment horizontal="left" vertical="center" wrapText="1"/>
    </xf>
    <xf numFmtId="49" fontId="18" fillId="0" borderId="6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Alignment="1" applyProtection="1">
      <alignment vertical="center"/>
    </xf>
    <xf numFmtId="49" fontId="19" fillId="0" borderId="0" xfId="0" applyNumberFormat="1" applyFont="1" applyAlignment="1" applyProtection="1">
      <alignment horizontal="center" vertical="center"/>
    </xf>
    <xf numFmtId="49" fontId="19" fillId="0" borderId="0" xfId="0" applyNumberFormat="1" applyFont="1" applyAlignment="1" applyProtection="1">
      <alignment vertical="center"/>
    </xf>
    <xf numFmtId="164" fontId="14" fillId="2" borderId="8" xfId="0" applyNumberFormat="1" applyFont="1" applyFill="1" applyBorder="1" applyAlignment="1" applyProtection="1">
      <alignment horizontal="left" vertical="center" wrapText="1"/>
    </xf>
    <xf numFmtId="4" fontId="37" fillId="0" borderId="17" xfId="0" applyNumberFormat="1" applyFont="1" applyFill="1" applyBorder="1" applyAlignment="1" applyProtection="1">
      <alignment horizontal="right"/>
    </xf>
    <xf numFmtId="1" fontId="14" fillId="2" borderId="18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Border="1" applyAlignment="1" applyProtection="1">
      <alignment vertical="center"/>
    </xf>
    <xf numFmtId="0" fontId="2" fillId="11" borderId="6" xfId="0" applyNumberFormat="1" applyFont="1" applyFill="1" applyBorder="1" applyAlignment="1" applyProtection="1">
      <alignment vertical="center"/>
    </xf>
    <xf numFmtId="0" fontId="2" fillId="0" borderId="9" xfId="0" applyNumberFormat="1" applyFont="1" applyBorder="1" applyAlignment="1" applyProtection="1">
      <alignment vertical="center"/>
    </xf>
    <xf numFmtId="0" fontId="2" fillId="0" borderId="18" xfId="0" applyNumberFormat="1" applyFont="1" applyBorder="1" applyAlignment="1" applyProtection="1">
      <alignment vertical="center"/>
    </xf>
    <xf numFmtId="4" fontId="38" fillId="0" borderId="18" xfId="0" applyNumberFormat="1" applyFont="1" applyFill="1" applyBorder="1" applyAlignment="1" applyProtection="1"/>
    <xf numFmtId="4" fontId="38" fillId="0" borderId="19" xfId="0" applyNumberFormat="1" applyFont="1" applyFill="1" applyBorder="1" applyAlignment="1" applyProtection="1">
      <alignment horizontal="right" vertical="center"/>
    </xf>
    <xf numFmtId="4" fontId="37" fillId="0" borderId="26" xfId="0" applyNumberFormat="1" applyFont="1" applyFill="1" applyBorder="1" applyAlignment="1" applyProtection="1">
      <alignment horizontal="right"/>
    </xf>
    <xf numFmtId="0" fontId="39" fillId="0" borderId="0" xfId="0" applyFont="1" applyAlignment="1">
      <alignment horizontal="justify" vertical="center"/>
    </xf>
    <xf numFmtId="0" fontId="40" fillId="0" borderId="0" xfId="0" applyFont="1" applyAlignment="1" applyProtection="1">
      <alignment wrapText="1"/>
    </xf>
    <xf numFmtId="0" fontId="40" fillId="0" borderId="0" xfId="0" applyFont="1" applyAlignment="1">
      <alignment wrapText="1"/>
    </xf>
    <xf numFmtId="0" fontId="40" fillId="0" borderId="0" xfId="0" applyFont="1" applyFill="1" applyBorder="1" applyAlignment="1">
      <alignment wrapText="1"/>
    </xf>
    <xf numFmtId="0" fontId="40" fillId="0" borderId="0" xfId="0" applyFont="1" applyAlignment="1">
      <alignment vertical="top" wrapText="1"/>
    </xf>
    <xf numFmtId="0" fontId="40" fillId="0" borderId="0" xfId="0" applyFont="1" applyProtection="1"/>
    <xf numFmtId="0" fontId="40" fillId="0" borderId="0" xfId="0" applyFont="1" applyFill="1" applyBorder="1" applyProtection="1"/>
    <xf numFmtId="49" fontId="2" fillId="11" borderId="6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3" fontId="2" fillId="11" borderId="16" xfId="0" applyNumberFormat="1" applyFont="1" applyFill="1" applyBorder="1" applyAlignment="1" applyProtection="1">
      <alignment horizontal="center" vertical="center"/>
    </xf>
    <xf numFmtId="164" fontId="41" fillId="2" borderId="12" xfId="0" applyNumberFormat="1" applyFont="1" applyFill="1" applyBorder="1" applyAlignment="1" applyProtection="1">
      <alignment horizontal="center" vertical="center"/>
    </xf>
    <xf numFmtId="4" fontId="41" fillId="2" borderId="15" xfId="0" applyNumberFormat="1" applyFont="1" applyFill="1" applyBorder="1" applyAlignment="1" applyProtection="1">
      <alignment horizontal="right" vertical="center"/>
    </xf>
    <xf numFmtId="4" fontId="41" fillId="5" borderId="5" xfId="0" applyNumberFormat="1" applyFont="1" applyFill="1" applyBorder="1" applyAlignment="1" applyProtection="1">
      <alignment horizontal="right" vertical="center"/>
    </xf>
    <xf numFmtId="4" fontId="41" fillId="5" borderId="5" xfId="0" applyNumberFormat="1" applyFont="1" applyFill="1" applyBorder="1" applyAlignment="1" applyProtection="1">
      <alignment horizontal="center" vertical="center"/>
    </xf>
    <xf numFmtId="164" fontId="41" fillId="2" borderId="27" xfId="0" applyNumberFormat="1" applyFont="1" applyFill="1" applyBorder="1" applyAlignment="1" applyProtection="1">
      <alignment horizontal="center" vertical="center"/>
    </xf>
    <xf numFmtId="4" fontId="41" fillId="2" borderId="19" xfId="0" applyNumberFormat="1" applyFont="1" applyFill="1" applyBorder="1" applyAlignment="1" applyProtection="1">
      <alignment horizontal="right" vertical="center"/>
    </xf>
    <xf numFmtId="0" fontId="2" fillId="11" borderId="6" xfId="0" applyFont="1" applyFill="1" applyBorder="1" applyAlignment="1" applyProtection="1">
      <alignment horizontal="center" vertical="center"/>
    </xf>
    <xf numFmtId="4" fontId="2" fillId="11" borderId="5" xfId="0" applyNumberFormat="1" applyFont="1" applyFill="1" applyBorder="1" applyAlignment="1" applyProtection="1">
      <alignment horizontal="center" vertical="center"/>
    </xf>
    <xf numFmtId="164" fontId="41" fillId="11" borderId="27" xfId="0" applyNumberFormat="1" applyFont="1" applyFill="1" applyBorder="1" applyAlignment="1" applyProtection="1">
      <alignment horizontal="center" vertical="center"/>
    </xf>
    <xf numFmtId="4" fontId="41" fillId="11" borderId="19" xfId="0" applyNumberFormat="1" applyFont="1" applyFill="1" applyBorder="1" applyAlignment="1" applyProtection="1">
      <alignment horizontal="right" vertical="center"/>
    </xf>
    <xf numFmtId="4" fontId="41" fillId="5" borderId="11" xfId="0" applyNumberFormat="1" applyFont="1" applyFill="1" applyBorder="1" applyAlignment="1" applyProtection="1">
      <alignment horizontal="right" vertical="center"/>
    </xf>
    <xf numFmtId="164" fontId="41" fillId="2" borderId="28" xfId="0" applyNumberFormat="1" applyFont="1" applyFill="1" applyBorder="1" applyAlignment="1" applyProtection="1">
      <alignment horizontal="center" vertical="center"/>
    </xf>
    <xf numFmtId="4" fontId="41" fillId="5" borderId="11" xfId="0" applyNumberFormat="1" applyFont="1" applyFill="1" applyBorder="1" applyAlignment="1" applyProtection="1">
      <alignment horizontal="center" vertical="center"/>
    </xf>
    <xf numFmtId="4" fontId="41" fillId="5" borderId="6" xfId="0" applyNumberFormat="1" applyFont="1" applyFill="1" applyBorder="1" applyAlignment="1" applyProtection="1">
      <alignment horizontal="right" vertical="center"/>
    </xf>
    <xf numFmtId="164" fontId="41" fillId="11" borderId="6" xfId="0" applyNumberFormat="1" applyFont="1" applyFill="1" applyBorder="1" applyAlignment="1" applyProtection="1">
      <alignment horizontal="center" vertical="center"/>
    </xf>
    <xf numFmtId="4" fontId="41" fillId="5" borderId="6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4" fontId="41" fillId="0" borderId="18" xfId="0" applyNumberFormat="1" applyFont="1" applyFill="1" applyBorder="1" applyAlignment="1" applyProtection="1">
      <alignment horizontal="right" vertical="center"/>
    </xf>
    <xf numFmtId="164" fontId="41" fillId="2" borderId="18" xfId="0" applyNumberFormat="1" applyFont="1" applyFill="1" applyBorder="1" applyAlignment="1" applyProtection="1">
      <alignment horizontal="center" vertical="center"/>
    </xf>
    <xf numFmtId="4" fontId="41" fillId="0" borderId="18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" fontId="41" fillId="5" borderId="13" xfId="0" applyNumberFormat="1" applyFont="1" applyFill="1" applyBorder="1" applyAlignment="1" applyProtection="1">
      <alignment horizontal="right" vertical="center"/>
    </xf>
    <xf numFmtId="164" fontId="41" fillId="2" borderId="4" xfId="0" applyNumberFormat="1" applyFont="1" applyFill="1" applyBorder="1" applyAlignment="1" applyProtection="1">
      <alignment horizontal="center" vertical="center"/>
    </xf>
    <xf numFmtId="4" fontId="41" fillId="5" borderId="13" xfId="0" applyNumberFormat="1" applyFont="1" applyFill="1" applyBorder="1" applyAlignment="1" applyProtection="1">
      <alignment horizontal="center" vertical="center"/>
    </xf>
    <xf numFmtId="49" fontId="2" fillId="11" borderId="9" xfId="0" applyNumberFormat="1" applyFont="1" applyFill="1" applyBorder="1" applyAlignment="1" applyProtection="1">
      <alignment horizontal="center" vertical="center" wrapText="1"/>
    </xf>
    <xf numFmtId="49" fontId="2" fillId="11" borderId="6" xfId="0" applyNumberFormat="1" applyFont="1" applyFill="1" applyBorder="1" applyAlignment="1" applyProtection="1">
      <alignment horizontal="center" vertical="center" wrapText="1"/>
    </xf>
    <xf numFmtId="49" fontId="2" fillId="11" borderId="6" xfId="0" applyNumberFormat="1" applyFont="1" applyFill="1" applyBorder="1" applyAlignment="1" applyProtection="1">
      <alignment horizontal="center" vertical="center"/>
    </xf>
    <xf numFmtId="164" fontId="41" fillId="11" borderId="4" xfId="0" applyNumberFormat="1" applyFont="1" applyFill="1" applyBorder="1" applyAlignment="1" applyProtection="1">
      <alignment horizontal="center" vertical="center"/>
    </xf>
    <xf numFmtId="49" fontId="2" fillId="11" borderId="14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" fontId="41" fillId="2" borderId="14" xfId="0" applyNumberFormat="1" applyFont="1" applyFill="1" applyBorder="1" applyAlignment="1" applyProtection="1">
      <alignment horizontal="right" vertical="center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right" vertical="center"/>
    </xf>
    <xf numFmtId="164" fontId="41" fillId="2" borderId="9" xfId="0" applyNumberFormat="1" applyFont="1" applyFill="1" applyBorder="1" applyAlignment="1" applyProtection="1">
      <alignment horizontal="center" vertical="center"/>
    </xf>
    <xf numFmtId="0" fontId="41" fillId="2" borderId="9" xfId="0" applyNumberFormat="1" applyFont="1" applyFill="1" applyBorder="1" applyAlignment="1" applyProtection="1">
      <alignment horizontal="right" vertical="center"/>
    </xf>
    <xf numFmtId="0" fontId="4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0" fontId="40" fillId="0" borderId="0" xfId="0" applyFont="1" applyAlignment="1" applyProtection="1">
      <alignment horizontal="center" vertical="center"/>
    </xf>
    <xf numFmtId="49" fontId="40" fillId="0" borderId="0" xfId="0" applyNumberFormat="1" applyFont="1" applyAlignment="1" applyProtection="1">
      <alignment horizontal="center" vertical="center"/>
    </xf>
    <xf numFmtId="49" fontId="40" fillId="0" borderId="0" xfId="0" applyNumberFormat="1" applyFont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4" fontId="41" fillId="5" borderId="6" xfId="0" applyNumberFormat="1" applyFont="1" applyFill="1" applyBorder="1" applyAlignment="1" applyProtection="1">
      <alignment horizontal="right" vertical="center"/>
      <protection locked="0"/>
    </xf>
    <xf numFmtId="4" fontId="41" fillId="2" borderId="5" xfId="0" applyNumberFormat="1" applyFont="1" applyFill="1" applyBorder="1" applyAlignment="1" applyProtection="1">
      <alignment horizontal="right" vertical="center"/>
    </xf>
    <xf numFmtId="16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41" fillId="0" borderId="6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4" fontId="41" fillId="2" borderId="11" xfId="0" applyNumberFormat="1" applyFont="1" applyFill="1" applyBorder="1" applyAlignment="1" applyProtection="1">
      <alignment horizontal="right" vertical="center"/>
    </xf>
    <xf numFmtId="49" fontId="41" fillId="0" borderId="9" xfId="0" applyNumberFormat="1" applyFont="1" applyFill="1" applyBorder="1" applyAlignment="1" applyProtection="1">
      <alignment horizontal="center" vertical="center"/>
    </xf>
    <xf numFmtId="164" fontId="41" fillId="2" borderId="32" xfId="0" applyNumberFormat="1" applyFont="1" applyFill="1" applyBorder="1" applyAlignment="1" applyProtection="1">
      <alignment horizontal="center" vertical="center"/>
    </xf>
    <xf numFmtId="4" fontId="41" fillId="5" borderId="9" xfId="0" applyNumberFormat="1" applyFont="1" applyFill="1" applyBorder="1" applyAlignment="1" applyProtection="1">
      <alignment horizontal="right" vertical="center"/>
      <protection locked="0"/>
    </xf>
    <xf numFmtId="164" fontId="41" fillId="2" borderId="6" xfId="0" applyNumberFormat="1" applyFont="1" applyFill="1" applyBorder="1" applyAlignment="1" applyProtection="1">
      <alignment horizontal="center" vertical="center"/>
    </xf>
    <xf numFmtId="4" fontId="41" fillId="2" borderId="6" xfId="0" applyNumberFormat="1" applyFont="1" applyFill="1" applyBorder="1" applyAlignment="1" applyProtection="1">
      <alignment horizontal="right" vertical="center"/>
    </xf>
    <xf numFmtId="49" fontId="41" fillId="11" borderId="6" xfId="0" applyNumberFormat="1" applyFont="1" applyFill="1" applyBorder="1" applyAlignment="1" applyProtection="1">
      <alignment horizontal="center" vertical="center"/>
    </xf>
    <xf numFmtId="16" fontId="24" fillId="0" borderId="6" xfId="0" applyNumberFormat="1" applyFont="1" applyFill="1" applyBorder="1" applyAlignment="1" applyProtection="1">
      <alignment horizontal="center" vertical="center"/>
    </xf>
    <xf numFmtId="164" fontId="24" fillId="2" borderId="6" xfId="0" applyNumberFormat="1" applyFont="1" applyFill="1" applyBorder="1" applyAlignment="1" applyProtection="1">
      <alignment horizontal="center" vertical="center"/>
    </xf>
    <xf numFmtId="1" fontId="24" fillId="0" borderId="6" xfId="0" applyNumberFormat="1" applyFont="1" applyFill="1" applyBorder="1" applyAlignment="1" applyProtection="1">
      <alignment horizontal="right" vertical="center"/>
    </xf>
    <xf numFmtId="4" fontId="24" fillId="5" borderId="8" xfId="0" applyNumberFormat="1" applyFont="1" applyFill="1" applyBorder="1" applyAlignment="1" applyProtection="1">
      <alignment horizontal="right" vertical="center"/>
      <protection locked="0"/>
    </xf>
    <xf numFmtId="4" fontId="24" fillId="2" borderId="6" xfId="0" applyNumberFormat="1" applyFont="1" applyFill="1" applyBorder="1" applyAlignment="1" applyProtection="1">
      <alignment horizontal="right" vertical="center"/>
    </xf>
    <xf numFmtId="4" fontId="24" fillId="5" borderId="6" xfId="0" applyNumberFormat="1" applyFont="1" applyFill="1" applyBorder="1" applyAlignment="1" applyProtection="1">
      <alignment horizontal="right" vertical="center"/>
      <protection locked="0"/>
    </xf>
    <xf numFmtId="0" fontId="2" fillId="0" borderId="6" xfId="0" applyNumberFormat="1" applyFont="1" applyBorder="1"/>
    <xf numFmtId="1" fontId="24" fillId="2" borderId="6" xfId="0" applyNumberFormat="1" applyFont="1" applyFill="1" applyBorder="1" applyAlignment="1" applyProtection="1">
      <alignment horizontal="right" vertical="center"/>
    </xf>
    <xf numFmtId="4" fontId="24" fillId="2" borderId="19" xfId="0" applyNumberFormat="1" applyFont="1" applyFill="1" applyBorder="1" applyAlignment="1" applyProtection="1">
      <alignment horizontal="right" vertical="center"/>
    </xf>
    <xf numFmtId="49" fontId="24" fillId="0" borderId="8" xfId="3" applyNumberFormat="1" applyFont="1" applyFill="1" applyBorder="1" applyAlignment="1">
      <alignment wrapText="1"/>
    </xf>
    <xf numFmtId="49" fontId="2" fillId="0" borderId="8" xfId="3" applyNumberFormat="1" applyFont="1" applyFill="1" applyBorder="1" applyAlignment="1">
      <alignment wrapText="1"/>
    </xf>
    <xf numFmtId="0" fontId="2" fillId="0" borderId="6" xfId="3" applyFont="1" applyFill="1" applyBorder="1" applyAlignment="1">
      <alignment vertical="center" wrapText="1"/>
    </xf>
    <xf numFmtId="49" fontId="2" fillId="0" borderId="6" xfId="3" applyNumberFormat="1" applyFont="1" applyFill="1" applyBorder="1" applyAlignment="1">
      <alignment wrapText="1"/>
    </xf>
    <xf numFmtId="49" fontId="2" fillId="0" borderId="6" xfId="3" applyNumberFormat="1" applyFont="1" applyFill="1" applyBorder="1" applyAlignment="1">
      <alignment vertical="center" wrapText="1"/>
    </xf>
    <xf numFmtId="49" fontId="2" fillId="0" borderId="9" xfId="3" applyNumberFormat="1" applyFont="1" applyFill="1" applyBorder="1"/>
    <xf numFmtId="49" fontId="2" fillId="0" borderId="6" xfId="3" applyNumberFormat="1" applyFont="1" applyFill="1" applyBorder="1"/>
    <xf numFmtId="4" fontId="8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/>
    <xf numFmtId="164" fontId="21" fillId="2" borderId="25" xfId="0" applyNumberFormat="1" applyFont="1" applyFill="1" applyBorder="1" applyAlignment="1" applyProtection="1">
      <alignment horizontal="right" vertical="center"/>
    </xf>
    <xf numFmtId="164" fontId="21" fillId="2" borderId="18" xfId="0" applyNumberFormat="1" applyFont="1" applyFill="1" applyBorder="1" applyAlignment="1" applyProtection="1">
      <alignment horizontal="right" vertical="center"/>
    </xf>
    <xf numFmtId="164" fontId="21" fillId="2" borderId="19" xfId="0" applyNumberFormat="1" applyFont="1" applyFill="1" applyBorder="1" applyAlignment="1" applyProtection="1">
      <alignment horizontal="right" vertical="center"/>
    </xf>
    <xf numFmtId="4" fontId="8" fillId="0" borderId="18" xfId="0" applyNumberFormat="1" applyFont="1" applyFill="1" applyBorder="1" applyAlignment="1" applyProtection="1">
      <alignment horizontal="right"/>
    </xf>
    <xf numFmtId="0" fontId="0" fillId="0" borderId="18" xfId="0" applyBorder="1" applyAlignment="1" applyProtection="1"/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64" fontId="29" fillId="2" borderId="25" xfId="0" applyNumberFormat="1" applyFont="1" applyFill="1" applyBorder="1" applyAlignment="1" applyProtection="1">
      <alignment horizontal="left" vertical="center"/>
    </xf>
    <xf numFmtId="164" fontId="29" fillId="2" borderId="18" xfId="0" applyNumberFormat="1" applyFont="1" applyFill="1" applyBorder="1" applyAlignment="1" applyProtection="1">
      <alignment horizontal="left" vertical="center"/>
    </xf>
    <xf numFmtId="164" fontId="29" fillId="2" borderId="19" xfId="0" applyNumberFormat="1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164" fontId="12" fillId="11" borderId="9" xfId="0" applyNumberFormat="1" applyFont="1" applyFill="1" applyBorder="1" applyAlignment="1" applyProtection="1">
      <alignment horizontal="center" vertical="center"/>
    </xf>
    <xf numFmtId="164" fontId="12" fillId="11" borderId="20" xfId="0" applyNumberFormat="1" applyFont="1" applyFill="1" applyBorder="1" applyAlignment="1" applyProtection="1">
      <alignment horizontal="center" vertical="center"/>
    </xf>
    <xf numFmtId="164" fontId="12" fillId="11" borderId="16" xfId="0" applyNumberFormat="1" applyFont="1" applyFill="1" applyBorder="1" applyAlignment="1" applyProtection="1">
      <alignment horizontal="center" vertical="center"/>
    </xf>
    <xf numFmtId="164" fontId="12" fillId="0" borderId="25" xfId="0" applyNumberFormat="1" applyFont="1" applyFill="1" applyBorder="1" applyAlignment="1" applyProtection="1">
      <alignment horizontal="right" vertical="center"/>
    </xf>
    <xf numFmtId="164" fontId="12" fillId="0" borderId="19" xfId="0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4" fontId="8" fillId="0" borderId="19" xfId="0" applyNumberFormat="1" applyFont="1" applyFill="1" applyBorder="1" applyAlignment="1" applyProtection="1">
      <alignment horizontal="right"/>
    </xf>
  </cellXfs>
  <cellStyles count="8">
    <cellStyle name="A4 Small 210 x 297 mm 2" xfId="4"/>
    <cellStyle name="Měna 2 2 2" xfId="7"/>
    <cellStyle name="Měna 4" xfId="6"/>
    <cellStyle name="Nadpis 1" xfId="1" builtinId="16"/>
    <cellStyle name="Název" xfId="2" builtinId="15"/>
    <cellStyle name="Normální" xfId="0" builtinId="0"/>
    <cellStyle name="Normální 14 2" xfId="5"/>
    <cellStyle name="Normální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SheetLayoutView="100" workbookViewId="0">
      <selection activeCell="A4" sqref="A4:H14"/>
    </sheetView>
  </sheetViews>
  <sheetFormatPr defaultRowHeight="12.75" x14ac:dyDescent="0.2"/>
  <cols>
    <col min="1" max="1" width="29.42578125" customWidth="1"/>
    <col min="2" max="2" width="92" customWidth="1"/>
    <col min="7" max="7" width="18" customWidth="1"/>
    <col min="8" max="8" width="27.42578125" bestFit="1" customWidth="1"/>
    <col min="9" max="9" width="20" customWidth="1"/>
  </cols>
  <sheetData>
    <row r="1" spans="1:2" s="3" customFormat="1" ht="23.25" x14ac:dyDescent="0.35">
      <c r="A1" s="4" t="s">
        <v>18</v>
      </c>
      <c r="B1" s="5"/>
    </row>
    <row r="2" spans="1:2" ht="30" customHeight="1" x14ac:dyDescent="0.2">
      <c r="A2" s="6"/>
      <c r="B2" s="7"/>
    </row>
    <row r="3" spans="1:2" ht="19.5" x14ac:dyDescent="0.3">
      <c r="A3" s="8" t="s">
        <v>10</v>
      </c>
      <c r="B3" s="7"/>
    </row>
    <row r="4" spans="1:2" x14ac:dyDescent="0.2">
      <c r="A4" s="9" t="s">
        <v>16</v>
      </c>
      <c r="B4" s="10" t="s">
        <v>3</v>
      </c>
    </row>
    <row r="5" spans="1:2" x14ac:dyDescent="0.2">
      <c r="A5" s="9" t="s">
        <v>10</v>
      </c>
      <c r="B5" s="10" t="s">
        <v>19</v>
      </c>
    </row>
    <row r="6" spans="1:2" x14ac:dyDescent="0.2">
      <c r="A6" s="9" t="s">
        <v>12</v>
      </c>
      <c r="B6" s="10"/>
    </row>
    <row r="7" spans="1:2" x14ac:dyDescent="0.2">
      <c r="A7" s="9" t="s">
        <v>2</v>
      </c>
      <c r="B7" s="10" t="s">
        <v>17</v>
      </c>
    </row>
    <row r="8" spans="1:2" x14ac:dyDescent="0.2">
      <c r="A8" s="11" t="s">
        <v>14</v>
      </c>
      <c r="B8" s="12"/>
    </row>
    <row r="9" spans="1:2" ht="30" customHeight="1" x14ac:dyDescent="0.2">
      <c r="A9" s="13"/>
      <c r="B9" s="7"/>
    </row>
    <row r="10" spans="1:2" ht="19.5" x14ac:dyDescent="0.3">
      <c r="A10" s="14" t="s">
        <v>8</v>
      </c>
      <c r="B10" s="7"/>
    </row>
    <row r="11" spans="1:2" x14ac:dyDescent="0.2">
      <c r="A11" s="9" t="s">
        <v>7</v>
      </c>
      <c r="B11" s="10" t="s">
        <v>9</v>
      </c>
    </row>
    <row r="12" spans="1:2" x14ac:dyDescent="0.2">
      <c r="A12" s="11" t="s">
        <v>14</v>
      </c>
      <c r="B12" s="12"/>
    </row>
    <row r="13" spans="1:2" x14ac:dyDescent="0.2">
      <c r="A13" s="6"/>
      <c r="B13" s="7"/>
    </row>
    <row r="14" spans="1:2" ht="30" customHeight="1" x14ac:dyDescent="0.3">
      <c r="A14" s="8" t="s">
        <v>4</v>
      </c>
      <c r="B14" s="7"/>
    </row>
    <row r="15" spans="1:2" ht="19.5" customHeight="1" x14ac:dyDescent="0.2">
      <c r="A15" s="11" t="s">
        <v>11</v>
      </c>
      <c r="B15" s="15" t="s">
        <v>6</v>
      </c>
    </row>
    <row r="16" spans="1:2" x14ac:dyDescent="0.2">
      <c r="A16" s="6"/>
    </row>
    <row r="17" spans="1:7" ht="19.5" x14ac:dyDescent="0.3">
      <c r="A17" s="8" t="s">
        <v>15</v>
      </c>
    </row>
    <row r="18" spans="1:7" x14ac:dyDescent="0.2">
      <c r="A18" t="s">
        <v>13</v>
      </c>
      <c r="B18" t="s">
        <v>5</v>
      </c>
    </row>
    <row r="19" spans="1:7" ht="14.25" x14ac:dyDescent="0.2">
      <c r="G19" s="2"/>
    </row>
    <row r="20" spans="1:7" x14ac:dyDescent="0.2">
      <c r="G20" s="1"/>
    </row>
    <row r="21" spans="1:7" x14ac:dyDescent="0.2">
      <c r="G21" s="1"/>
    </row>
    <row r="22" spans="1:7" ht="14.25" x14ac:dyDescent="0.2">
      <c r="G22" s="2"/>
    </row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G20" sqref="G20"/>
    </sheetView>
  </sheetViews>
  <sheetFormatPr defaultRowHeight="12.75" x14ac:dyDescent="0.2"/>
  <cols>
    <col min="2" max="2" width="60.7109375" customWidth="1"/>
    <col min="3" max="3" width="23.7109375" customWidth="1"/>
  </cols>
  <sheetData>
    <row r="1" spans="1:4" ht="20.25" x14ac:dyDescent="0.3">
      <c r="A1" s="17"/>
      <c r="B1" s="171" t="s">
        <v>123</v>
      </c>
      <c r="C1" s="172"/>
    </row>
    <row r="2" spans="1:4" ht="20.25" x14ac:dyDescent="0.3">
      <c r="A2" s="17"/>
      <c r="B2" s="173" t="s">
        <v>207</v>
      </c>
      <c r="C2" s="172"/>
    </row>
    <row r="3" spans="1:4" ht="20.25" x14ac:dyDescent="0.3">
      <c r="B3" s="205"/>
      <c r="C3" s="206"/>
    </row>
    <row r="4" spans="1:4" ht="13.5" thickBot="1" x14ac:dyDescent="0.25"/>
    <row r="5" spans="1:4" ht="18.75" thickBot="1" x14ac:dyDescent="0.3">
      <c r="B5" s="174" t="s">
        <v>36</v>
      </c>
      <c r="C5" s="174" t="s">
        <v>37</v>
      </c>
    </row>
    <row r="6" spans="1:4" ht="18" x14ac:dyDescent="0.25">
      <c r="A6" s="74"/>
      <c r="B6" s="175" t="s">
        <v>30</v>
      </c>
      <c r="C6" s="176">
        <f>SUM(STAVEBNÍ!F3:F29)</f>
        <v>0</v>
      </c>
    </row>
    <row r="7" spans="1:4" ht="18" x14ac:dyDescent="0.25">
      <c r="A7" s="79"/>
      <c r="B7" s="177" t="s">
        <v>31</v>
      </c>
      <c r="C7" s="178">
        <f>SUM(GASTRO!I4:I28)</f>
        <v>0</v>
      </c>
    </row>
    <row r="8" spans="1:4" ht="18" x14ac:dyDescent="0.25">
      <c r="A8" s="76"/>
      <c r="B8" s="177" t="s">
        <v>32</v>
      </c>
      <c r="C8" s="179">
        <f>SUM('TRUHLÁŘSKÉ VÝROBKY'!G4:G22)</f>
        <v>0</v>
      </c>
    </row>
    <row r="9" spans="1:4" ht="18" x14ac:dyDescent="0.25">
      <c r="A9" s="75"/>
      <c r="B9" s="177" t="s">
        <v>33</v>
      </c>
      <c r="C9" s="179">
        <f>SUM(CHLAZENÍ!F4:F11)</f>
        <v>0</v>
      </c>
      <c r="D9" s="80"/>
    </row>
    <row r="10" spans="1:4" ht="18" x14ac:dyDescent="0.25">
      <c r="A10" s="77"/>
      <c r="B10" s="177" t="s">
        <v>66</v>
      </c>
      <c r="C10" s="179">
        <f>SUM(OSVĚTLENÍ!G4:G13)</f>
        <v>0</v>
      </c>
    </row>
    <row r="11" spans="1:4" ht="18" x14ac:dyDescent="0.25">
      <c r="A11" s="78"/>
      <c r="B11" s="180" t="s">
        <v>61</v>
      </c>
      <c r="C11" s="181">
        <f>SUM(SILNOPROUD!E3:E7)</f>
        <v>0</v>
      </c>
    </row>
    <row r="12" spans="1:4" ht="18" x14ac:dyDescent="0.25">
      <c r="A12" s="81"/>
      <c r="B12" s="182" t="s">
        <v>62</v>
      </c>
      <c r="C12" s="179">
        <f>SLABOPROUD!$F$8</f>
        <v>0</v>
      </c>
    </row>
    <row r="13" spans="1:4" ht="54" x14ac:dyDescent="0.25">
      <c r="A13" s="81"/>
      <c r="B13" s="183" t="s">
        <v>210</v>
      </c>
      <c r="C13" s="184"/>
    </row>
    <row r="14" spans="1:4" ht="18.75" thickBot="1" x14ac:dyDescent="0.3">
      <c r="A14" s="103"/>
      <c r="B14" s="183" t="s">
        <v>93</v>
      </c>
      <c r="C14" s="184"/>
    </row>
    <row r="15" spans="1:4" ht="24" thickBot="1" x14ac:dyDescent="0.4">
      <c r="B15" s="185" t="s">
        <v>34</v>
      </c>
      <c r="C15" s="186">
        <f>SUM(C6:C14)</f>
        <v>0</v>
      </c>
    </row>
    <row r="16" spans="1:4" ht="18" x14ac:dyDescent="0.25">
      <c r="B16" s="187" t="s">
        <v>58</v>
      </c>
      <c r="C16" s="188"/>
    </row>
    <row r="17" spans="2:3" ht="18" x14ac:dyDescent="0.25">
      <c r="B17" s="182" t="s">
        <v>35</v>
      </c>
      <c r="C17" s="189">
        <f>C15*1.21</f>
        <v>0</v>
      </c>
    </row>
    <row r="19" spans="2:3" ht="45" x14ac:dyDescent="0.2">
      <c r="B19" s="251" t="s">
        <v>208</v>
      </c>
    </row>
    <row r="20" spans="2:3" ht="15.75" x14ac:dyDescent="0.2">
      <c r="B20" s="207"/>
    </row>
  </sheetData>
  <sheetProtection password="CB57" sheet="1" objects="1" scenarios="1"/>
  <protectedRanges>
    <protectedRange sqref="C13:C14" name="Oblast1"/>
  </protectedRanges>
  <pageMargins left="0.7" right="0.7" top="0.78740157499999996" bottom="0.78740157499999996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selection activeCell="D26" sqref="D26:E26"/>
    </sheetView>
  </sheetViews>
  <sheetFormatPr defaultColWidth="9.140625" defaultRowHeight="12.75" x14ac:dyDescent="0.2"/>
  <cols>
    <col min="1" max="1" width="4" style="17" customWidth="1"/>
    <col min="2" max="2" width="80.7109375" style="17" customWidth="1"/>
    <col min="3" max="3" width="4.7109375" style="17" customWidth="1"/>
    <col min="4" max="4" width="10.7109375" style="17" customWidth="1"/>
    <col min="5" max="6" width="15.7109375" style="17" customWidth="1"/>
    <col min="7" max="16384" width="9.140625" style="17"/>
  </cols>
  <sheetData>
    <row r="1" spans="1:7" ht="25.15" customHeight="1" thickBot="1" x14ac:dyDescent="0.3">
      <c r="B1" s="29" t="s">
        <v>56</v>
      </c>
    </row>
    <row r="2" spans="1:7" ht="46.15" customHeight="1" thickBot="1" x14ac:dyDescent="0.25">
      <c r="A2" s="143"/>
      <c r="B2" s="140" t="s">
        <v>21</v>
      </c>
      <c r="C2" s="141" t="s">
        <v>0</v>
      </c>
      <c r="D2" s="141" t="s">
        <v>83</v>
      </c>
      <c r="E2" s="141" t="s">
        <v>82</v>
      </c>
      <c r="F2" s="142" t="s">
        <v>24</v>
      </c>
    </row>
    <row r="3" spans="1:7" ht="13.9" customHeight="1" x14ac:dyDescent="0.2">
      <c r="A3" s="137">
        <v>1</v>
      </c>
      <c r="B3" s="36" t="s">
        <v>96</v>
      </c>
      <c r="C3" s="138" t="s">
        <v>1</v>
      </c>
      <c r="D3" s="104">
        <v>1</v>
      </c>
      <c r="E3" s="69"/>
      <c r="F3" s="139">
        <f>D3*E3</f>
        <v>0</v>
      </c>
    </row>
    <row r="4" spans="1:7" ht="13.9" customHeight="1" x14ac:dyDescent="0.2">
      <c r="A4" s="46">
        <v>2</v>
      </c>
      <c r="B4" s="36" t="s">
        <v>97</v>
      </c>
      <c r="C4" s="105" t="s">
        <v>1</v>
      </c>
      <c r="D4" s="104">
        <v>1</v>
      </c>
      <c r="E4" s="40"/>
      <c r="F4" s="24">
        <f>D4*E4</f>
        <v>0</v>
      </c>
    </row>
    <row r="5" spans="1:7" ht="13.9" customHeight="1" x14ac:dyDescent="0.2">
      <c r="A5" s="44">
        <v>3</v>
      </c>
      <c r="B5" s="36" t="s">
        <v>98</v>
      </c>
      <c r="C5" s="105" t="s">
        <v>1</v>
      </c>
      <c r="D5" s="42">
        <v>1</v>
      </c>
      <c r="E5" s="40"/>
      <c r="F5" s="24">
        <f>D5*E5</f>
        <v>0</v>
      </c>
    </row>
    <row r="6" spans="1:7" ht="27" customHeight="1" x14ac:dyDescent="0.2">
      <c r="A6" s="198">
        <v>4</v>
      </c>
      <c r="B6" s="36" t="s">
        <v>178</v>
      </c>
      <c r="C6" s="105" t="s">
        <v>1</v>
      </c>
      <c r="D6" s="104">
        <v>1</v>
      </c>
      <c r="E6" s="40"/>
      <c r="F6" s="24">
        <f>D6*E6</f>
        <v>0</v>
      </c>
    </row>
    <row r="7" spans="1:7" ht="15" customHeight="1" x14ac:dyDescent="0.2">
      <c r="A7" s="44">
        <v>5</v>
      </c>
      <c r="B7" s="36" t="s">
        <v>179</v>
      </c>
      <c r="C7" s="105" t="s">
        <v>38</v>
      </c>
      <c r="D7" s="202">
        <v>4</v>
      </c>
      <c r="E7" s="40"/>
      <c r="F7" s="24">
        <f>D7*E7</f>
        <v>0</v>
      </c>
    </row>
    <row r="8" spans="1:7" ht="13.9" customHeight="1" x14ac:dyDescent="0.2">
      <c r="A8" s="46">
        <v>6</v>
      </c>
      <c r="B8" s="37" t="s">
        <v>120</v>
      </c>
      <c r="C8" s="106" t="s">
        <v>38</v>
      </c>
      <c r="D8" s="132">
        <v>57</v>
      </c>
      <c r="E8" s="40"/>
      <c r="F8" s="28">
        <f t="shared" ref="F8:F28" si="0">D8*E8</f>
        <v>0</v>
      </c>
    </row>
    <row r="9" spans="1:7" ht="13.9" customHeight="1" x14ac:dyDescent="0.2">
      <c r="A9" s="46">
        <v>7</v>
      </c>
      <c r="B9" s="37" t="s">
        <v>85</v>
      </c>
      <c r="C9" s="106" t="s">
        <v>38</v>
      </c>
      <c r="D9" s="132">
        <f>D8</f>
        <v>57</v>
      </c>
      <c r="E9" s="40"/>
      <c r="F9" s="28">
        <f t="shared" si="0"/>
        <v>0</v>
      </c>
    </row>
    <row r="10" spans="1:7" ht="27" customHeight="1" x14ac:dyDescent="0.2">
      <c r="A10" s="197">
        <v>8</v>
      </c>
      <c r="B10" s="133" t="s">
        <v>180</v>
      </c>
      <c r="C10" s="106" t="s">
        <v>38</v>
      </c>
      <c r="D10" s="135">
        <v>59</v>
      </c>
      <c r="E10" s="40"/>
      <c r="F10" s="28">
        <f t="shared" si="0"/>
        <v>0</v>
      </c>
      <c r="G10" s="31"/>
    </row>
    <row r="11" spans="1:7" x14ac:dyDescent="0.2">
      <c r="A11" s="46">
        <v>9</v>
      </c>
      <c r="B11" s="37" t="s">
        <v>101</v>
      </c>
      <c r="C11" s="106" t="s">
        <v>38</v>
      </c>
      <c r="D11" s="132">
        <v>59</v>
      </c>
      <c r="E11" s="40"/>
      <c r="F11" s="28">
        <f t="shared" si="0"/>
        <v>0</v>
      </c>
    </row>
    <row r="12" spans="1:7" ht="27" customHeight="1" x14ac:dyDescent="0.2">
      <c r="A12" s="46">
        <v>10</v>
      </c>
      <c r="B12" s="37" t="s">
        <v>143</v>
      </c>
      <c r="C12" s="106" t="s">
        <v>1</v>
      </c>
      <c r="D12" s="109">
        <v>1</v>
      </c>
      <c r="E12" s="40"/>
      <c r="F12" s="28">
        <f t="shared" si="0"/>
        <v>0</v>
      </c>
    </row>
    <row r="13" spans="1:7" ht="26.45" customHeight="1" x14ac:dyDescent="0.2">
      <c r="A13" s="46">
        <v>11</v>
      </c>
      <c r="B13" s="37" t="s">
        <v>99</v>
      </c>
      <c r="C13" s="106" t="s">
        <v>1</v>
      </c>
      <c r="D13" s="109">
        <v>1</v>
      </c>
      <c r="E13" s="40"/>
      <c r="F13" s="28">
        <f t="shared" si="0"/>
        <v>0</v>
      </c>
    </row>
    <row r="14" spans="1:7" x14ac:dyDescent="0.2">
      <c r="A14" s="46">
        <v>12</v>
      </c>
      <c r="B14" s="37" t="s">
        <v>81</v>
      </c>
      <c r="C14" s="106" t="s">
        <v>1</v>
      </c>
      <c r="D14" s="109">
        <v>1</v>
      </c>
      <c r="E14" s="40"/>
      <c r="F14" s="28">
        <f>D14*E14</f>
        <v>0</v>
      </c>
    </row>
    <row r="15" spans="1:7" x14ac:dyDescent="0.2">
      <c r="A15" s="46">
        <v>13</v>
      </c>
      <c r="B15" s="37" t="s">
        <v>121</v>
      </c>
      <c r="C15" s="106" t="s">
        <v>1</v>
      </c>
      <c r="D15" s="109">
        <v>1</v>
      </c>
      <c r="E15" s="40"/>
      <c r="F15" s="28">
        <f>D15*E15</f>
        <v>0</v>
      </c>
    </row>
    <row r="16" spans="1:7" ht="26.45" customHeight="1" x14ac:dyDescent="0.2">
      <c r="A16" s="46">
        <v>14</v>
      </c>
      <c r="B16" s="37" t="s">
        <v>122</v>
      </c>
      <c r="C16" s="106" t="s">
        <v>38</v>
      </c>
      <c r="D16" s="135">
        <v>8.5</v>
      </c>
      <c r="E16" s="40"/>
      <c r="F16" s="28">
        <f t="shared" si="0"/>
        <v>0</v>
      </c>
      <c r="G16" s="31"/>
    </row>
    <row r="17" spans="1:7" ht="26.45" customHeight="1" x14ac:dyDescent="0.2">
      <c r="A17" s="46">
        <v>15</v>
      </c>
      <c r="B17" s="37" t="s">
        <v>142</v>
      </c>
      <c r="C17" s="106" t="s">
        <v>1</v>
      </c>
      <c r="D17" s="135">
        <v>1</v>
      </c>
      <c r="E17" s="40"/>
      <c r="F17" s="28">
        <f>D17*E17</f>
        <v>0</v>
      </c>
      <c r="G17" s="31"/>
    </row>
    <row r="18" spans="1:7" ht="13.9" customHeight="1" x14ac:dyDescent="0.2">
      <c r="A18" s="46">
        <v>16</v>
      </c>
      <c r="B18" s="37" t="s">
        <v>100</v>
      </c>
      <c r="C18" s="106" t="s">
        <v>38</v>
      </c>
      <c r="D18" s="135">
        <v>30.5</v>
      </c>
      <c r="E18" s="40"/>
      <c r="F18" s="28">
        <f t="shared" si="0"/>
        <v>0</v>
      </c>
      <c r="G18" s="31"/>
    </row>
    <row r="19" spans="1:7" ht="40.15" customHeight="1" x14ac:dyDescent="0.2">
      <c r="A19" s="46">
        <v>17</v>
      </c>
      <c r="B19" s="37" t="s">
        <v>193</v>
      </c>
      <c r="C19" s="106" t="s">
        <v>38</v>
      </c>
      <c r="D19" s="135">
        <v>37.5</v>
      </c>
      <c r="E19" s="40"/>
      <c r="F19" s="28">
        <f>D19*E19</f>
        <v>0</v>
      </c>
      <c r="G19" s="31"/>
    </row>
    <row r="20" spans="1:7" ht="13.9" customHeight="1" x14ac:dyDescent="0.2">
      <c r="A20" s="46">
        <v>18</v>
      </c>
      <c r="B20" s="37" t="s">
        <v>192</v>
      </c>
      <c r="C20" s="106" t="s">
        <v>64</v>
      </c>
      <c r="D20" s="135">
        <v>12</v>
      </c>
      <c r="E20" s="40"/>
      <c r="F20" s="28">
        <f>D20*E20</f>
        <v>0</v>
      </c>
      <c r="G20" s="31"/>
    </row>
    <row r="21" spans="1:7" ht="13.9" customHeight="1" x14ac:dyDescent="0.2">
      <c r="A21" s="197">
        <v>19</v>
      </c>
      <c r="B21" s="37" t="s">
        <v>181</v>
      </c>
      <c r="C21" s="106" t="s">
        <v>38</v>
      </c>
      <c r="D21" s="135">
        <v>2.6</v>
      </c>
      <c r="E21" s="40"/>
      <c r="F21" s="28">
        <f>D21*E21</f>
        <v>0</v>
      </c>
      <c r="G21" s="31"/>
    </row>
    <row r="22" spans="1:7" ht="26.45" customHeight="1" x14ac:dyDescent="0.2">
      <c r="A22" s="46">
        <v>20</v>
      </c>
      <c r="B22" s="37" t="s">
        <v>147</v>
      </c>
      <c r="C22" s="106" t="s">
        <v>1</v>
      </c>
      <c r="D22" s="109">
        <v>1</v>
      </c>
      <c r="E22" s="40"/>
      <c r="F22" s="28">
        <f>D22*E22</f>
        <v>0</v>
      </c>
    </row>
    <row r="23" spans="1:7" x14ac:dyDescent="0.2">
      <c r="A23" s="46">
        <v>21</v>
      </c>
      <c r="B23" s="37" t="s">
        <v>102</v>
      </c>
      <c r="C23" s="106" t="s">
        <v>38</v>
      </c>
      <c r="D23" s="135">
        <v>9.1</v>
      </c>
      <c r="E23" s="40"/>
      <c r="F23" s="28">
        <f t="shared" si="0"/>
        <v>0</v>
      </c>
      <c r="G23" s="31"/>
    </row>
    <row r="24" spans="1:7" x14ac:dyDescent="0.2">
      <c r="A24" s="46">
        <v>22</v>
      </c>
      <c r="B24" s="37" t="s">
        <v>103</v>
      </c>
      <c r="C24" s="106" t="s">
        <v>38</v>
      </c>
      <c r="D24" s="135">
        <f>D8</f>
        <v>57</v>
      </c>
      <c r="E24" s="40"/>
      <c r="F24" s="28">
        <f t="shared" si="0"/>
        <v>0</v>
      </c>
      <c r="G24" s="31"/>
    </row>
    <row r="25" spans="1:7" x14ac:dyDescent="0.2">
      <c r="A25" s="46">
        <v>23</v>
      </c>
      <c r="B25" s="37" t="s">
        <v>148</v>
      </c>
      <c r="C25" s="106" t="s">
        <v>38</v>
      </c>
      <c r="D25" s="203">
        <v>38</v>
      </c>
      <c r="E25" s="40"/>
      <c r="F25" s="28">
        <f>D25*E25</f>
        <v>0</v>
      </c>
      <c r="G25" s="31"/>
    </row>
    <row r="26" spans="1:7" ht="24.6" customHeight="1" x14ac:dyDescent="0.2">
      <c r="A26" s="46">
        <v>24</v>
      </c>
      <c r="B26" s="37" t="s">
        <v>194</v>
      </c>
      <c r="C26" s="134" t="s">
        <v>64</v>
      </c>
      <c r="D26" s="135">
        <v>77</v>
      </c>
      <c r="E26" s="40"/>
      <c r="F26" s="28">
        <f t="shared" si="0"/>
        <v>0</v>
      </c>
      <c r="G26" s="31"/>
    </row>
    <row r="27" spans="1:7" ht="25.5" x14ac:dyDescent="0.2">
      <c r="A27" s="197">
        <v>25</v>
      </c>
      <c r="B27" s="39" t="s">
        <v>182</v>
      </c>
      <c r="C27" s="107" t="s">
        <v>1</v>
      </c>
      <c r="D27" s="110">
        <v>1</v>
      </c>
      <c r="E27" s="41"/>
      <c r="F27" s="28">
        <f t="shared" si="0"/>
        <v>0</v>
      </c>
    </row>
    <row r="28" spans="1:7" ht="26.45" customHeight="1" x14ac:dyDescent="0.2">
      <c r="A28" s="46">
        <v>26</v>
      </c>
      <c r="B28" s="39" t="s">
        <v>196</v>
      </c>
      <c r="C28" s="107" t="s">
        <v>1</v>
      </c>
      <c r="D28" s="110">
        <v>1</v>
      </c>
      <c r="E28" s="41"/>
      <c r="F28" s="23">
        <f t="shared" si="0"/>
        <v>0</v>
      </c>
    </row>
    <row r="29" spans="1:7" ht="15" customHeight="1" x14ac:dyDescent="0.2">
      <c r="A29" s="46">
        <v>27</v>
      </c>
      <c r="B29" s="39" t="s">
        <v>84</v>
      </c>
      <c r="C29" s="108" t="s">
        <v>1</v>
      </c>
      <c r="D29" s="110">
        <v>1</v>
      </c>
      <c r="E29" s="94"/>
      <c r="F29" s="43">
        <f>D29*E29</f>
        <v>0</v>
      </c>
    </row>
    <row r="30" spans="1:7" ht="20.100000000000001" customHeight="1" x14ac:dyDescent="0.2">
      <c r="A30" s="337" t="s">
        <v>22</v>
      </c>
      <c r="B30" s="338"/>
      <c r="C30" s="338"/>
      <c r="D30" s="339"/>
      <c r="E30" s="68"/>
      <c r="F30" s="30">
        <f>SUM(F3:F29)</f>
        <v>0</v>
      </c>
    </row>
    <row r="32" spans="1:7" x14ac:dyDescent="0.2">
      <c r="B32" s="31"/>
    </row>
    <row r="37" spans="1:8" x14ac:dyDescent="0.2">
      <c r="B37" s="91"/>
    </row>
    <row r="42" spans="1:8" x14ac:dyDescent="0.2">
      <c r="A42" s="19"/>
      <c r="B42" s="19"/>
      <c r="C42" s="16"/>
      <c r="D42" s="19"/>
      <c r="E42" s="19"/>
      <c r="F42" s="19"/>
      <c r="G42" s="19"/>
      <c r="H42" s="19"/>
    </row>
    <row r="43" spans="1:8" ht="14.25" x14ac:dyDescent="0.2">
      <c r="A43" s="19"/>
      <c r="B43" s="19"/>
      <c r="C43" s="16"/>
      <c r="D43" s="335"/>
      <c r="E43" s="336"/>
      <c r="F43" s="336"/>
      <c r="G43" s="20"/>
      <c r="H43" s="21"/>
    </row>
  </sheetData>
  <sheetProtection password="CB57" sheet="1" objects="1" scenarios="1"/>
  <mergeCells count="2">
    <mergeCell ref="D43:F43"/>
    <mergeCell ref="A30:D30"/>
  </mergeCells>
  <pageMargins left="0.7" right="0.7" top="0.78740157499999996" bottom="0.78740157499999996" header="0.3" footer="0.3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opLeftCell="A12" zoomScale="85" zoomScaleNormal="85" workbookViewId="0">
      <selection activeCell="H28" sqref="H28"/>
    </sheetView>
  </sheetViews>
  <sheetFormatPr defaultColWidth="9.28515625" defaultRowHeight="12.75" x14ac:dyDescent="0.2"/>
  <cols>
    <col min="1" max="1" width="14.42578125" style="238" customWidth="1"/>
    <col min="2" max="2" width="70.7109375" style="215" customWidth="1"/>
    <col min="3" max="3" width="12.7109375" style="214" customWidth="1"/>
    <col min="4" max="5" width="15.7109375" style="239" customWidth="1"/>
    <col min="6" max="6" width="4.7109375" style="240" customWidth="1"/>
    <col min="7" max="7" width="9.7109375" style="239" customWidth="1"/>
    <col min="8" max="9" width="13.7109375" style="239" customWidth="1"/>
    <col min="10" max="10" width="33.5703125" style="214" customWidth="1"/>
    <col min="11" max="11" width="5.140625" style="215" bestFit="1" customWidth="1"/>
    <col min="12" max="12" width="9.140625" style="215" customWidth="1"/>
    <col min="13" max="13" width="12" style="216" bestFit="1" customWidth="1"/>
    <col min="14" max="14" width="10.42578125" style="217" bestFit="1" customWidth="1"/>
    <col min="15" max="16384" width="9.28515625" style="215"/>
  </cols>
  <sheetData>
    <row r="1" spans="1:14" ht="18.75" thickBot="1" x14ac:dyDescent="0.3">
      <c r="A1" s="212"/>
      <c r="B1" s="112" t="s">
        <v>57</v>
      </c>
      <c r="C1" s="113"/>
      <c r="D1" s="213"/>
      <c r="E1" s="213"/>
      <c r="F1" s="119"/>
      <c r="G1" s="114"/>
      <c r="H1" s="115"/>
      <c r="I1" s="116"/>
    </row>
    <row r="2" spans="1:14" ht="49.9" customHeight="1" thickBot="1" x14ac:dyDescent="0.25">
      <c r="A2" s="117" t="s">
        <v>86</v>
      </c>
      <c r="B2" s="118" t="s">
        <v>21</v>
      </c>
      <c r="C2" s="118" t="s">
        <v>104</v>
      </c>
      <c r="D2" s="118" t="s">
        <v>105</v>
      </c>
      <c r="E2" s="118" t="s">
        <v>106</v>
      </c>
      <c r="F2" s="118" t="s">
        <v>0</v>
      </c>
      <c r="G2" s="118" t="s">
        <v>83</v>
      </c>
      <c r="H2" s="118" t="s">
        <v>23</v>
      </c>
      <c r="I2" s="118" t="s">
        <v>24</v>
      </c>
      <c r="M2" s="215"/>
      <c r="N2" s="215"/>
    </row>
    <row r="3" spans="1:14" ht="22.15" customHeight="1" x14ac:dyDescent="0.2">
      <c r="A3" s="70"/>
      <c r="B3" s="111" t="s">
        <v>87</v>
      </c>
      <c r="C3" s="67"/>
      <c r="D3" s="219"/>
      <c r="E3" s="219"/>
      <c r="F3" s="67"/>
      <c r="G3" s="243"/>
      <c r="H3" s="35"/>
      <c r="I3" s="28"/>
      <c r="L3" s="220"/>
      <c r="M3" s="220"/>
      <c r="N3" s="215"/>
    </row>
    <row r="4" spans="1:14" ht="15" customHeight="1" x14ac:dyDescent="0.2">
      <c r="A4" s="136" t="s">
        <v>40</v>
      </c>
      <c r="B4" s="221" t="s">
        <v>177</v>
      </c>
      <c r="C4" s="222" t="s">
        <v>116</v>
      </c>
      <c r="D4" s="222" t="s">
        <v>44</v>
      </c>
      <c r="E4" s="261" t="s">
        <v>44</v>
      </c>
      <c r="F4" s="262" t="s">
        <v>20</v>
      </c>
      <c r="G4" s="223">
        <v>3</v>
      </c>
      <c r="H4" s="261"/>
      <c r="I4" s="263">
        <v>0</v>
      </c>
      <c r="M4" s="215"/>
      <c r="N4" s="215"/>
    </row>
    <row r="5" spans="1:14" ht="135" customHeight="1" x14ac:dyDescent="0.2">
      <c r="A5" s="129">
        <v>42491</v>
      </c>
      <c r="B5" s="224" t="s">
        <v>200</v>
      </c>
      <c r="C5" s="222" t="s">
        <v>74</v>
      </c>
      <c r="D5" s="222" t="s">
        <v>42</v>
      </c>
      <c r="E5" s="264"/>
      <c r="F5" s="262" t="s">
        <v>20</v>
      </c>
      <c r="G5" s="223">
        <v>1</v>
      </c>
      <c r="H5" s="265"/>
      <c r="I5" s="263">
        <f>G5*H5</f>
        <v>0</v>
      </c>
      <c r="M5" s="215"/>
      <c r="N5" s="215"/>
    </row>
    <row r="6" spans="1:14" ht="135" customHeight="1" x14ac:dyDescent="0.2">
      <c r="A6" s="129">
        <v>42522</v>
      </c>
      <c r="B6" s="221" t="s">
        <v>201</v>
      </c>
      <c r="C6" s="222" t="s">
        <v>74</v>
      </c>
      <c r="D6" s="222" t="s">
        <v>42</v>
      </c>
      <c r="E6" s="264"/>
      <c r="F6" s="262" t="s">
        <v>20</v>
      </c>
      <c r="G6" s="223">
        <f>G5</f>
        <v>1</v>
      </c>
      <c r="H6" s="265"/>
      <c r="I6" s="263">
        <f>G6*H6</f>
        <v>0</v>
      </c>
      <c r="M6" s="215"/>
      <c r="N6" s="215"/>
    </row>
    <row r="7" spans="1:14" x14ac:dyDescent="0.2">
      <c r="A7" s="129">
        <v>42583</v>
      </c>
      <c r="B7" s="208" t="s">
        <v>107</v>
      </c>
      <c r="C7" s="225"/>
      <c r="D7" s="225" t="s">
        <v>44</v>
      </c>
      <c r="E7" s="225" t="s">
        <v>44</v>
      </c>
      <c r="F7" s="266" t="s">
        <v>20</v>
      </c>
      <c r="G7" s="244">
        <v>2</v>
      </c>
      <c r="H7" s="225" t="s">
        <v>44</v>
      </c>
      <c r="I7" s="267">
        <v>0</v>
      </c>
      <c r="M7" s="215"/>
      <c r="N7" s="215"/>
    </row>
    <row r="8" spans="1:14" x14ac:dyDescent="0.2">
      <c r="A8" s="129">
        <v>42614</v>
      </c>
      <c r="B8" s="226" t="s">
        <v>108</v>
      </c>
      <c r="C8" s="227"/>
      <c r="D8" s="268" t="s">
        <v>44</v>
      </c>
      <c r="E8" s="222" t="s">
        <v>44</v>
      </c>
      <c r="F8" s="266" t="s">
        <v>20</v>
      </c>
      <c r="G8" s="245">
        <v>3</v>
      </c>
      <c r="H8" s="269" t="s">
        <v>44</v>
      </c>
      <c r="I8" s="267">
        <v>0</v>
      </c>
      <c r="M8" s="215"/>
      <c r="N8" s="215"/>
    </row>
    <row r="9" spans="1:14" x14ac:dyDescent="0.2">
      <c r="A9" s="129">
        <v>42644</v>
      </c>
      <c r="B9" s="226" t="s">
        <v>109</v>
      </c>
      <c r="C9" s="225"/>
      <c r="D9" s="225" t="s">
        <v>44</v>
      </c>
      <c r="E9" s="225" t="s">
        <v>44</v>
      </c>
      <c r="F9" s="266" t="s">
        <v>20</v>
      </c>
      <c r="G9" s="244">
        <v>1</v>
      </c>
      <c r="H9" s="225" t="s">
        <v>44</v>
      </c>
      <c r="I9" s="267">
        <v>0</v>
      </c>
      <c r="M9" s="215"/>
      <c r="N9" s="215"/>
    </row>
    <row r="10" spans="1:14" ht="55.15" customHeight="1" x14ac:dyDescent="0.2">
      <c r="A10" s="199">
        <v>42005</v>
      </c>
      <c r="B10" s="228" t="s">
        <v>191</v>
      </c>
      <c r="C10" s="229" t="s">
        <v>183</v>
      </c>
      <c r="D10" s="195" t="s">
        <v>186</v>
      </c>
      <c r="E10" s="264"/>
      <c r="F10" s="270" t="s">
        <v>20</v>
      </c>
      <c r="G10" s="245">
        <v>1</v>
      </c>
      <c r="H10" s="265"/>
      <c r="I10" s="271">
        <f>G10*H10</f>
        <v>0</v>
      </c>
      <c r="M10" s="215"/>
      <c r="N10" s="215"/>
    </row>
    <row r="11" spans="1:14" ht="120" customHeight="1" x14ac:dyDescent="0.2">
      <c r="A11" s="200">
        <v>42370</v>
      </c>
      <c r="B11" s="230" t="s">
        <v>187</v>
      </c>
      <c r="C11" s="231"/>
      <c r="D11" s="195" t="s">
        <v>188</v>
      </c>
      <c r="E11" s="272"/>
      <c r="F11" s="273" t="s">
        <v>20</v>
      </c>
      <c r="G11" s="246">
        <v>1</v>
      </c>
      <c r="H11" s="274"/>
      <c r="I11" s="267">
        <f>G11*H11</f>
        <v>0</v>
      </c>
      <c r="M11" s="215"/>
      <c r="N11" s="215"/>
    </row>
    <row r="12" spans="1:14" ht="51" x14ac:dyDescent="0.2">
      <c r="A12" s="204">
        <v>41640</v>
      </c>
      <c r="B12" s="232" t="s">
        <v>189</v>
      </c>
      <c r="C12" s="195"/>
      <c r="D12" s="195" t="s">
        <v>190</v>
      </c>
      <c r="E12" s="275"/>
      <c r="F12" s="276" t="s">
        <v>1</v>
      </c>
      <c r="G12" s="245">
        <v>1</v>
      </c>
      <c r="H12" s="277"/>
      <c r="I12" s="271">
        <f>G12*H12</f>
        <v>0</v>
      </c>
      <c r="M12" s="215"/>
      <c r="N12" s="215"/>
    </row>
    <row r="13" spans="1:14" ht="22.15" customHeight="1" x14ac:dyDescent="0.2">
      <c r="A13" s="130"/>
      <c r="B13" s="233" t="s">
        <v>88</v>
      </c>
      <c r="C13" s="234"/>
      <c r="D13" s="278"/>
      <c r="E13" s="279"/>
      <c r="F13" s="280"/>
      <c r="G13" s="247"/>
      <c r="H13" s="281"/>
      <c r="I13" s="267"/>
      <c r="M13" s="215"/>
      <c r="N13" s="215"/>
    </row>
    <row r="14" spans="1:14" x14ac:dyDescent="0.2">
      <c r="A14" s="129">
        <v>42553</v>
      </c>
      <c r="B14" s="226" t="s">
        <v>110</v>
      </c>
      <c r="C14" s="227" t="s">
        <v>75</v>
      </c>
      <c r="D14" s="282" t="s">
        <v>48</v>
      </c>
      <c r="E14" s="283"/>
      <c r="F14" s="284" t="s">
        <v>20</v>
      </c>
      <c r="G14" s="244">
        <v>2</v>
      </c>
      <c r="H14" s="285"/>
      <c r="I14" s="267">
        <f>G14*H14</f>
        <v>0</v>
      </c>
      <c r="M14" s="215"/>
      <c r="N14" s="215"/>
    </row>
    <row r="15" spans="1:14" ht="22.15" customHeight="1" x14ac:dyDescent="0.2">
      <c r="A15" s="130"/>
      <c r="B15" s="233" t="s">
        <v>89</v>
      </c>
      <c r="C15" s="234"/>
      <c r="D15" s="278"/>
      <c r="E15" s="279"/>
      <c r="F15" s="280"/>
      <c r="G15" s="247"/>
      <c r="H15" s="281"/>
      <c r="I15" s="267"/>
      <c r="M15" s="215"/>
      <c r="N15" s="215"/>
    </row>
    <row r="16" spans="1:14" ht="25.9" customHeight="1" x14ac:dyDescent="0.2">
      <c r="A16" s="131">
        <v>42523</v>
      </c>
      <c r="B16" s="208" t="s">
        <v>184</v>
      </c>
      <c r="C16" s="235" t="s">
        <v>176</v>
      </c>
      <c r="D16" s="286" t="s">
        <v>185</v>
      </c>
      <c r="E16" s="283"/>
      <c r="F16" s="262" t="s">
        <v>20</v>
      </c>
      <c r="G16" s="223">
        <v>1</v>
      </c>
      <c r="H16" s="285"/>
      <c r="I16" s="263">
        <f>G16*H16</f>
        <v>0</v>
      </c>
      <c r="M16" s="215"/>
      <c r="N16" s="215"/>
    </row>
    <row r="17" spans="1:14" ht="155.44999999999999" customHeight="1" x14ac:dyDescent="0.2">
      <c r="A17" s="131">
        <v>42403</v>
      </c>
      <c r="B17" s="258" t="s">
        <v>195</v>
      </c>
      <c r="C17" s="287" t="s">
        <v>76</v>
      </c>
      <c r="D17" s="288" t="s">
        <v>50</v>
      </c>
      <c r="E17" s="264"/>
      <c r="F17" s="289" t="s">
        <v>20</v>
      </c>
      <c r="G17" s="245">
        <v>1</v>
      </c>
      <c r="H17" s="265"/>
      <c r="I17" s="271">
        <f>G17*H17</f>
        <v>0</v>
      </c>
      <c r="M17" s="215"/>
      <c r="N17" s="215"/>
    </row>
    <row r="18" spans="1:14" x14ac:dyDescent="0.2">
      <c r="A18" s="131">
        <v>42432</v>
      </c>
      <c r="B18" s="259" t="s">
        <v>111</v>
      </c>
      <c r="C18" s="290"/>
      <c r="D18" s="225" t="s">
        <v>44</v>
      </c>
      <c r="E18" s="225" t="s">
        <v>44</v>
      </c>
      <c r="F18" s="266" t="s">
        <v>20</v>
      </c>
      <c r="G18" s="244">
        <v>1</v>
      </c>
      <c r="H18" s="225" t="s">
        <v>44</v>
      </c>
      <c r="I18" s="267">
        <v>0</v>
      </c>
      <c r="M18" s="215"/>
      <c r="N18" s="215"/>
    </row>
    <row r="19" spans="1:14" ht="38.25" x14ac:dyDescent="0.2">
      <c r="A19" s="131">
        <v>42463</v>
      </c>
      <c r="B19" s="259" t="s">
        <v>117</v>
      </c>
      <c r="C19" s="291" t="s">
        <v>78</v>
      </c>
      <c r="D19" s="225" t="s">
        <v>119</v>
      </c>
      <c r="E19" s="225" t="s">
        <v>119</v>
      </c>
      <c r="F19" s="266" t="s">
        <v>20</v>
      </c>
      <c r="G19" s="244">
        <v>1</v>
      </c>
      <c r="H19" s="265"/>
      <c r="I19" s="267">
        <f t="shared" ref="I19" si="0">G19*H19</f>
        <v>0</v>
      </c>
      <c r="M19" s="215"/>
      <c r="N19" s="215"/>
    </row>
    <row r="20" spans="1:14" x14ac:dyDescent="0.2">
      <c r="A20" s="131">
        <v>42493</v>
      </c>
      <c r="B20" s="260" t="s">
        <v>112</v>
      </c>
      <c r="C20" s="292" t="s">
        <v>79</v>
      </c>
      <c r="D20" s="225" t="s">
        <v>44</v>
      </c>
      <c r="E20" s="225" t="s">
        <v>44</v>
      </c>
      <c r="F20" s="266" t="s">
        <v>20</v>
      </c>
      <c r="G20" s="244">
        <v>1</v>
      </c>
      <c r="H20" s="225" t="s">
        <v>44</v>
      </c>
      <c r="I20" s="267">
        <v>0</v>
      </c>
      <c r="M20" s="215"/>
      <c r="N20" s="215"/>
    </row>
    <row r="21" spans="1:14" x14ac:dyDescent="0.2">
      <c r="A21" s="131">
        <v>42524</v>
      </c>
      <c r="B21" s="260" t="s">
        <v>118</v>
      </c>
      <c r="C21" s="292"/>
      <c r="D21" s="225" t="s">
        <v>44</v>
      </c>
      <c r="E21" s="225" t="s">
        <v>44</v>
      </c>
      <c r="F21" s="266" t="s">
        <v>20</v>
      </c>
      <c r="G21" s="244">
        <v>1</v>
      </c>
      <c r="H21" s="225" t="s">
        <v>44</v>
      </c>
      <c r="I21" s="267">
        <v>0</v>
      </c>
      <c r="M21" s="215"/>
      <c r="N21" s="215"/>
    </row>
    <row r="22" spans="1:14" x14ac:dyDescent="0.2">
      <c r="A22" s="131">
        <v>42554</v>
      </c>
      <c r="B22" s="260" t="s">
        <v>113</v>
      </c>
      <c r="C22" s="292"/>
      <c r="D22" s="225" t="s">
        <v>44</v>
      </c>
      <c r="E22" s="225" t="s">
        <v>44</v>
      </c>
      <c r="F22" s="266" t="s">
        <v>20</v>
      </c>
      <c r="G22" s="244">
        <v>1</v>
      </c>
      <c r="H22" s="225" t="s">
        <v>44</v>
      </c>
      <c r="I22" s="293">
        <v>0</v>
      </c>
      <c r="M22" s="215"/>
      <c r="N22" s="215"/>
    </row>
    <row r="23" spans="1:14" x14ac:dyDescent="0.2">
      <c r="A23" s="131">
        <v>42585</v>
      </c>
      <c r="B23" s="236" t="s">
        <v>108</v>
      </c>
      <c r="C23" s="292"/>
      <c r="D23" s="225" t="s">
        <v>44</v>
      </c>
      <c r="E23" s="225" t="s">
        <v>44</v>
      </c>
      <c r="F23" s="266" t="s">
        <v>20</v>
      </c>
      <c r="G23" s="244">
        <v>1</v>
      </c>
      <c r="H23" s="225" t="s">
        <v>44</v>
      </c>
      <c r="I23" s="293">
        <v>0</v>
      </c>
      <c r="M23" s="215"/>
      <c r="N23" s="215"/>
    </row>
    <row r="24" spans="1:14" x14ac:dyDescent="0.2">
      <c r="A24" s="131">
        <v>42616</v>
      </c>
      <c r="B24" s="260" t="s">
        <v>114</v>
      </c>
      <c r="C24" s="294" t="s">
        <v>77</v>
      </c>
      <c r="D24" s="282" t="s">
        <v>51</v>
      </c>
      <c r="E24" s="264"/>
      <c r="F24" s="284" t="s">
        <v>20</v>
      </c>
      <c r="G24" s="295">
        <v>1</v>
      </c>
      <c r="H24" s="265"/>
      <c r="I24" s="267">
        <f>G24*H24</f>
        <v>0</v>
      </c>
      <c r="M24" s="215"/>
      <c r="N24" s="215"/>
    </row>
    <row r="25" spans="1:14" x14ac:dyDescent="0.2">
      <c r="A25" s="131">
        <v>42646</v>
      </c>
      <c r="B25" s="260" t="s">
        <v>114</v>
      </c>
      <c r="C25" s="294" t="s">
        <v>80</v>
      </c>
      <c r="D25" s="282" t="s">
        <v>51</v>
      </c>
      <c r="E25" s="264"/>
      <c r="F25" s="284" t="s">
        <v>20</v>
      </c>
      <c r="G25" s="295">
        <v>1</v>
      </c>
      <c r="H25" s="265"/>
      <c r="I25" s="267">
        <f>G25*H25</f>
        <v>0</v>
      </c>
      <c r="M25" s="215"/>
      <c r="N25" s="215"/>
    </row>
    <row r="26" spans="1:14" x14ac:dyDescent="0.2">
      <c r="A26" s="131">
        <v>42677</v>
      </c>
      <c r="B26" s="260" t="s">
        <v>114</v>
      </c>
      <c r="C26" s="294" t="s">
        <v>80</v>
      </c>
      <c r="D26" s="282" t="s">
        <v>51</v>
      </c>
      <c r="E26" s="264"/>
      <c r="F26" s="284" t="s">
        <v>20</v>
      </c>
      <c r="G26" s="295">
        <v>1</v>
      </c>
      <c r="H26" s="265"/>
      <c r="I26" s="267">
        <f>G26*H26</f>
        <v>0</v>
      </c>
      <c r="M26" s="215"/>
      <c r="N26" s="215"/>
    </row>
    <row r="27" spans="1:14" x14ac:dyDescent="0.2">
      <c r="A27" s="131">
        <v>42707</v>
      </c>
      <c r="B27" s="260" t="s">
        <v>115</v>
      </c>
      <c r="C27" s="294"/>
      <c r="D27" s="225" t="s">
        <v>44</v>
      </c>
      <c r="E27" s="225" t="s">
        <v>44</v>
      </c>
      <c r="F27" s="266" t="s">
        <v>20</v>
      </c>
      <c r="G27" s="295">
        <v>1</v>
      </c>
      <c r="H27" s="225" t="s">
        <v>44</v>
      </c>
      <c r="I27" s="293">
        <v>0</v>
      </c>
      <c r="M27" s="215"/>
      <c r="N27" s="215"/>
    </row>
    <row r="28" spans="1:14" ht="40.9" customHeight="1" x14ac:dyDescent="0.2">
      <c r="A28" s="237"/>
      <c r="B28" s="208" t="s">
        <v>146</v>
      </c>
      <c r="C28" s="208"/>
      <c r="D28" s="208"/>
      <c r="E28" s="208"/>
      <c r="F28" s="296" t="s">
        <v>1</v>
      </c>
      <c r="G28" s="297">
        <v>1</v>
      </c>
      <c r="H28" s="265"/>
      <c r="I28" s="267">
        <f>G28*H28</f>
        <v>0</v>
      </c>
      <c r="M28" s="215"/>
      <c r="N28" s="215"/>
    </row>
    <row r="29" spans="1:14" ht="14.25" x14ac:dyDescent="0.2">
      <c r="A29" s="63"/>
      <c r="B29" s="64"/>
      <c r="C29" s="340" t="s">
        <v>22</v>
      </c>
      <c r="D29" s="341"/>
      <c r="E29" s="341"/>
      <c r="F29" s="248"/>
      <c r="G29" s="249"/>
      <c r="H29" s="225"/>
      <c r="I29" s="250">
        <f>SUM(I4:I28)</f>
        <v>0</v>
      </c>
      <c r="M29" s="215"/>
      <c r="N29" s="215"/>
    </row>
    <row r="30" spans="1:14" x14ac:dyDescent="0.2">
      <c r="J30" s="218"/>
      <c r="M30" s="215"/>
      <c r="N30" s="215"/>
    </row>
    <row r="31" spans="1:14" x14ac:dyDescent="0.2">
      <c r="J31" s="218"/>
      <c r="M31" s="215"/>
      <c r="N31" s="215"/>
    </row>
    <row r="32" spans="1:14" x14ac:dyDescent="0.2">
      <c r="B32" s="298" t="s">
        <v>52</v>
      </c>
      <c r="C32" s="299"/>
      <c r="D32" s="300"/>
      <c r="E32" s="300"/>
      <c r="F32" s="301"/>
      <c r="G32" s="300"/>
      <c r="H32" s="300"/>
      <c r="I32" s="300"/>
      <c r="J32" s="299"/>
      <c r="M32" s="215"/>
      <c r="N32" s="215"/>
    </row>
    <row r="33" spans="2:14" x14ac:dyDescent="0.2">
      <c r="B33" s="298" t="s">
        <v>211</v>
      </c>
      <c r="C33" s="302"/>
      <c r="D33" s="303"/>
      <c r="E33" s="303"/>
      <c r="F33" s="304"/>
      <c r="G33" s="303"/>
      <c r="H33" s="303"/>
      <c r="I33" s="300"/>
      <c r="J33" s="299"/>
      <c r="M33" s="215"/>
      <c r="N33" s="215"/>
    </row>
    <row r="34" spans="2:14" x14ac:dyDescent="0.2">
      <c r="B34" s="298" t="s">
        <v>212</v>
      </c>
      <c r="C34" s="302"/>
      <c r="D34" s="303"/>
      <c r="E34" s="303"/>
      <c r="F34" s="304"/>
      <c r="G34" s="303"/>
      <c r="H34" s="303"/>
      <c r="I34" s="300"/>
      <c r="J34" s="299"/>
      <c r="M34" s="215"/>
      <c r="N34" s="215"/>
    </row>
    <row r="35" spans="2:14" x14ac:dyDescent="0.2">
      <c r="B35" s="298" t="s">
        <v>90</v>
      </c>
      <c r="C35" s="302"/>
      <c r="D35" s="303"/>
      <c r="E35" s="303"/>
      <c r="F35" s="304"/>
      <c r="G35" s="303"/>
      <c r="H35" s="303"/>
      <c r="I35" s="300"/>
      <c r="J35" s="299"/>
      <c r="M35" s="215"/>
      <c r="N35" s="215"/>
    </row>
    <row r="36" spans="2:14" x14ac:dyDescent="0.2">
      <c r="B36" s="298" t="s">
        <v>209</v>
      </c>
      <c r="C36" s="302"/>
      <c r="D36" s="303"/>
      <c r="E36" s="303"/>
      <c r="F36" s="304"/>
      <c r="G36" s="303"/>
      <c r="H36" s="303"/>
      <c r="I36" s="300"/>
      <c r="J36" s="299"/>
      <c r="M36" s="215"/>
      <c r="N36" s="215"/>
    </row>
    <row r="37" spans="2:14" x14ac:dyDescent="0.2">
      <c r="M37" s="215"/>
      <c r="N37" s="215"/>
    </row>
    <row r="38" spans="2:14" x14ac:dyDescent="0.2">
      <c r="M38" s="215"/>
      <c r="N38" s="215"/>
    </row>
    <row r="39" spans="2:14" x14ac:dyDescent="0.2">
      <c r="M39" s="215"/>
      <c r="N39" s="215"/>
    </row>
    <row r="40" spans="2:14" x14ac:dyDescent="0.2">
      <c r="M40" s="215"/>
      <c r="N40" s="215"/>
    </row>
    <row r="41" spans="2:14" x14ac:dyDescent="0.2">
      <c r="M41" s="215"/>
      <c r="N41" s="215"/>
    </row>
    <row r="42" spans="2:14" x14ac:dyDescent="0.2">
      <c r="M42" s="215"/>
      <c r="N42" s="215"/>
    </row>
    <row r="43" spans="2:14" x14ac:dyDescent="0.2">
      <c r="M43" s="215"/>
      <c r="N43" s="215"/>
    </row>
    <row r="44" spans="2:14" x14ac:dyDescent="0.2">
      <c r="M44" s="215"/>
      <c r="N44" s="215"/>
    </row>
    <row r="45" spans="2:14" x14ac:dyDescent="0.2">
      <c r="M45" s="215"/>
      <c r="N45" s="215"/>
    </row>
    <row r="46" spans="2:14" x14ac:dyDescent="0.2">
      <c r="M46" s="215"/>
      <c r="N46" s="215"/>
    </row>
    <row r="47" spans="2:14" x14ac:dyDescent="0.2">
      <c r="M47" s="215"/>
      <c r="N47" s="215"/>
    </row>
    <row r="48" spans="2:14" x14ac:dyDescent="0.2">
      <c r="M48" s="215"/>
      <c r="N48" s="215"/>
    </row>
    <row r="49" spans="13:14" x14ac:dyDescent="0.2">
      <c r="M49" s="215"/>
      <c r="N49" s="215"/>
    </row>
    <row r="50" spans="13:14" x14ac:dyDescent="0.2">
      <c r="M50" s="215"/>
      <c r="N50" s="215"/>
    </row>
    <row r="51" spans="13:14" x14ac:dyDescent="0.2">
      <c r="M51" s="215"/>
      <c r="N51" s="215"/>
    </row>
    <row r="52" spans="13:14" x14ac:dyDescent="0.2">
      <c r="M52" s="215"/>
      <c r="N52" s="215"/>
    </row>
    <row r="53" spans="13:14" x14ac:dyDescent="0.2">
      <c r="M53" s="215"/>
      <c r="N53" s="215"/>
    </row>
    <row r="54" spans="13:14" x14ac:dyDescent="0.2">
      <c r="M54" s="215"/>
      <c r="N54" s="215"/>
    </row>
    <row r="55" spans="13:14" x14ac:dyDescent="0.2">
      <c r="M55" s="215"/>
      <c r="N55" s="215"/>
    </row>
    <row r="56" spans="13:14" x14ac:dyDescent="0.2">
      <c r="M56" s="215"/>
      <c r="N56" s="215"/>
    </row>
    <row r="57" spans="13:14" x14ac:dyDescent="0.2">
      <c r="M57" s="215"/>
      <c r="N57" s="215"/>
    </row>
    <row r="58" spans="13:14" x14ac:dyDescent="0.2">
      <c r="M58" s="215"/>
      <c r="N58" s="215"/>
    </row>
    <row r="59" spans="13:14" x14ac:dyDescent="0.2">
      <c r="M59" s="215"/>
      <c r="N59" s="215"/>
    </row>
    <row r="60" spans="13:14" x14ac:dyDescent="0.2">
      <c r="M60" s="215"/>
      <c r="N60" s="215"/>
    </row>
    <row r="61" spans="13:14" x14ac:dyDescent="0.2">
      <c r="M61" s="215"/>
      <c r="N61" s="215"/>
    </row>
    <row r="62" spans="13:14" x14ac:dyDescent="0.2">
      <c r="M62" s="215"/>
      <c r="N62" s="215"/>
    </row>
    <row r="63" spans="13:14" x14ac:dyDescent="0.2">
      <c r="M63" s="215"/>
      <c r="N63" s="215"/>
    </row>
    <row r="64" spans="13:14" x14ac:dyDescent="0.2">
      <c r="M64" s="215"/>
      <c r="N64" s="215"/>
    </row>
    <row r="65" spans="13:14" x14ac:dyDescent="0.2">
      <c r="M65" s="215"/>
      <c r="N65" s="215"/>
    </row>
    <row r="66" spans="13:14" x14ac:dyDescent="0.2">
      <c r="M66" s="215"/>
      <c r="N66" s="215"/>
    </row>
    <row r="67" spans="13:14" x14ac:dyDescent="0.2">
      <c r="M67" s="215"/>
      <c r="N67" s="215"/>
    </row>
    <row r="68" spans="13:14" x14ac:dyDescent="0.2">
      <c r="M68" s="215"/>
      <c r="N68" s="215"/>
    </row>
    <row r="69" spans="13:14" x14ac:dyDescent="0.2">
      <c r="M69" s="215"/>
      <c r="N69" s="215"/>
    </row>
    <row r="70" spans="13:14" x14ac:dyDescent="0.2">
      <c r="M70" s="215"/>
      <c r="N70" s="215"/>
    </row>
    <row r="71" spans="13:14" x14ac:dyDescent="0.2">
      <c r="M71" s="215"/>
      <c r="N71" s="215"/>
    </row>
    <row r="72" spans="13:14" x14ac:dyDescent="0.2">
      <c r="M72" s="215"/>
      <c r="N72" s="215"/>
    </row>
    <row r="73" spans="13:14" x14ac:dyDescent="0.2">
      <c r="M73" s="215"/>
      <c r="N73" s="215"/>
    </row>
    <row r="74" spans="13:14" x14ac:dyDescent="0.2">
      <c r="M74" s="215"/>
      <c r="N74" s="215"/>
    </row>
    <row r="75" spans="13:14" x14ac:dyDescent="0.2">
      <c r="M75" s="215"/>
      <c r="N75" s="215"/>
    </row>
    <row r="76" spans="13:14" x14ac:dyDescent="0.2">
      <c r="M76" s="215"/>
      <c r="N76" s="215"/>
    </row>
    <row r="77" spans="13:14" x14ac:dyDescent="0.2">
      <c r="M77" s="215"/>
      <c r="N77" s="215"/>
    </row>
    <row r="78" spans="13:14" x14ac:dyDescent="0.2">
      <c r="M78" s="215"/>
      <c r="N78" s="215"/>
    </row>
    <row r="79" spans="13:14" x14ac:dyDescent="0.2">
      <c r="M79" s="215"/>
      <c r="N79" s="215"/>
    </row>
    <row r="80" spans="13:14" x14ac:dyDescent="0.2">
      <c r="M80" s="215"/>
      <c r="N80" s="215"/>
    </row>
    <row r="81" spans="13:14" x14ac:dyDescent="0.2">
      <c r="M81" s="215"/>
      <c r="N81" s="215"/>
    </row>
    <row r="82" spans="13:14" x14ac:dyDescent="0.2">
      <c r="M82" s="215"/>
      <c r="N82" s="215"/>
    </row>
    <row r="83" spans="13:14" x14ac:dyDescent="0.2">
      <c r="M83" s="215"/>
      <c r="N83" s="215"/>
    </row>
    <row r="84" spans="13:14" x14ac:dyDescent="0.2">
      <c r="M84" s="215"/>
      <c r="N84" s="215"/>
    </row>
    <row r="85" spans="13:14" x14ac:dyDescent="0.2">
      <c r="M85" s="215"/>
      <c r="N85" s="215"/>
    </row>
  </sheetData>
  <sheetProtection password="CB57" sheet="1" objects="1" scenarios="1"/>
  <protectedRanges>
    <protectedRange sqref="E5:E6 E10:E12 E14 E16:E17 E24:E26 H10:H12 H14 H16:H17 H19 H24:H26 H28 H5:H6" name="Oblast1"/>
  </protectedRanges>
  <mergeCells count="1">
    <mergeCell ref="C29:E29"/>
  </mergeCells>
  <pageMargins left="0.7" right="0.7" top="0.78740157499999996" bottom="0.78740157499999996" header="0.3" footer="0.3"/>
  <pageSetup paperSize="8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7" workbookViewId="0">
      <selection activeCell="E17" sqref="E17:F17"/>
    </sheetView>
  </sheetViews>
  <sheetFormatPr defaultRowHeight="12.75" x14ac:dyDescent="0.2"/>
  <cols>
    <col min="1" max="1" width="13.85546875" style="55" customWidth="1"/>
    <col min="2" max="2" width="22.28515625" customWidth="1"/>
    <col min="3" max="3" width="67.140625" customWidth="1"/>
    <col min="4" max="4" width="4.7109375" customWidth="1"/>
    <col min="5" max="5" width="10.7109375" customWidth="1"/>
    <col min="6" max="6" width="15.7109375" style="38" customWidth="1"/>
    <col min="7" max="7" width="15.7109375" customWidth="1"/>
  </cols>
  <sheetData>
    <row r="1" spans="1:8" ht="18.75" thickBot="1" x14ac:dyDescent="0.3">
      <c r="A1" s="76"/>
      <c r="B1" s="112" t="s">
        <v>124</v>
      </c>
      <c r="C1" s="54"/>
      <c r="D1" s="22"/>
      <c r="E1" s="26"/>
      <c r="F1" s="27"/>
      <c r="G1" s="23"/>
    </row>
    <row r="2" spans="1:8" ht="49.9" customHeight="1" thickBot="1" x14ac:dyDescent="0.25">
      <c r="A2" s="117" t="s">
        <v>86</v>
      </c>
      <c r="B2" s="118"/>
      <c r="C2" s="118" t="s">
        <v>21</v>
      </c>
      <c r="D2" s="118" t="s">
        <v>0</v>
      </c>
      <c r="E2" s="118" t="s">
        <v>83</v>
      </c>
      <c r="F2" s="118" t="s">
        <v>23</v>
      </c>
      <c r="G2" s="118" t="s">
        <v>24</v>
      </c>
    </row>
    <row r="3" spans="1:8" s="53" customFormat="1" ht="22.9" customHeight="1" x14ac:dyDescent="0.2">
      <c r="A3" s="56"/>
      <c r="B3" s="121" t="s">
        <v>39</v>
      </c>
      <c r="C3" s="120"/>
      <c r="D3" s="57"/>
      <c r="E3" s="58"/>
      <c r="F3" s="241"/>
      <c r="G3" s="24"/>
    </row>
    <row r="4" spans="1:8" ht="63" customHeight="1" x14ac:dyDescent="0.2">
      <c r="A4" s="305" t="s">
        <v>41</v>
      </c>
      <c r="B4" s="122" t="s">
        <v>131</v>
      </c>
      <c r="C4" s="330" t="s">
        <v>149</v>
      </c>
      <c r="D4" s="262" t="s">
        <v>20</v>
      </c>
      <c r="E4" s="306">
        <v>1</v>
      </c>
      <c r="F4" s="307"/>
      <c r="G4" s="308">
        <f t="shared" ref="G4:G16" si="0">E4*F4</f>
        <v>0</v>
      </c>
      <c r="H4" s="95"/>
    </row>
    <row r="5" spans="1:8" ht="60" customHeight="1" x14ac:dyDescent="0.2">
      <c r="A5" s="309">
        <v>42461</v>
      </c>
      <c r="B5" s="123" t="s">
        <v>131</v>
      </c>
      <c r="C5" s="332" t="s">
        <v>203</v>
      </c>
      <c r="D5" s="262" t="s">
        <v>20</v>
      </c>
      <c r="E5" s="201">
        <v>1</v>
      </c>
      <c r="F5" s="307"/>
      <c r="G5" s="308">
        <f t="shared" si="0"/>
        <v>0</v>
      </c>
      <c r="H5" s="38"/>
    </row>
    <row r="6" spans="1:8" ht="30" customHeight="1" x14ac:dyDescent="0.2">
      <c r="A6" s="309" t="s">
        <v>53</v>
      </c>
      <c r="B6" s="123" t="s">
        <v>132</v>
      </c>
      <c r="C6" s="331" t="s">
        <v>169</v>
      </c>
      <c r="D6" s="262" t="s">
        <v>20</v>
      </c>
      <c r="E6" s="201">
        <v>1</v>
      </c>
      <c r="F6" s="307"/>
      <c r="G6" s="308">
        <f t="shared" si="0"/>
        <v>0</v>
      </c>
      <c r="H6" s="38"/>
    </row>
    <row r="7" spans="1:8" ht="30" customHeight="1" x14ac:dyDescent="0.2">
      <c r="A7" s="309" t="s">
        <v>54</v>
      </c>
      <c r="B7" s="123" t="s">
        <v>132</v>
      </c>
      <c r="C7" s="331" t="s">
        <v>170</v>
      </c>
      <c r="D7" s="262" t="s">
        <v>20</v>
      </c>
      <c r="E7" s="201">
        <v>1</v>
      </c>
      <c r="F7" s="307"/>
      <c r="G7" s="308">
        <f t="shared" si="0"/>
        <v>0</v>
      </c>
      <c r="H7" s="38"/>
    </row>
    <row r="8" spans="1:8" ht="60" customHeight="1" x14ac:dyDescent="0.2">
      <c r="A8" s="309">
        <v>42552</v>
      </c>
      <c r="B8" s="123" t="s">
        <v>133</v>
      </c>
      <c r="C8" s="331" t="s">
        <v>125</v>
      </c>
      <c r="D8" s="262" t="s">
        <v>20</v>
      </c>
      <c r="E8" s="201">
        <v>1</v>
      </c>
      <c r="F8" s="307"/>
      <c r="G8" s="308">
        <f t="shared" si="0"/>
        <v>0</v>
      </c>
      <c r="H8" s="38"/>
    </row>
    <row r="9" spans="1:8" ht="30" customHeight="1" x14ac:dyDescent="0.2">
      <c r="A9" s="309" t="s">
        <v>43</v>
      </c>
      <c r="B9" s="123" t="s">
        <v>134</v>
      </c>
      <c r="C9" s="331" t="s">
        <v>126</v>
      </c>
      <c r="D9" s="262" t="s">
        <v>20</v>
      </c>
      <c r="E9" s="201">
        <v>1</v>
      </c>
      <c r="F9" s="307"/>
      <c r="G9" s="308">
        <f t="shared" si="0"/>
        <v>0</v>
      </c>
      <c r="H9" s="38"/>
    </row>
    <row r="10" spans="1:8" ht="90" customHeight="1" x14ac:dyDescent="0.2">
      <c r="A10" s="310" t="s">
        <v>45</v>
      </c>
      <c r="B10" s="123" t="s">
        <v>135</v>
      </c>
      <c r="C10" s="332" t="s">
        <v>150</v>
      </c>
      <c r="D10" s="262" t="s">
        <v>20</v>
      </c>
      <c r="E10" s="201">
        <v>1</v>
      </c>
      <c r="F10" s="307"/>
      <c r="G10" s="308">
        <f t="shared" si="0"/>
        <v>0</v>
      </c>
      <c r="H10" s="38"/>
    </row>
    <row r="11" spans="1:8" ht="15" customHeight="1" x14ac:dyDescent="0.2">
      <c r="A11" s="310" t="s">
        <v>46</v>
      </c>
      <c r="B11" s="123" t="s">
        <v>136</v>
      </c>
      <c r="C11" s="333" t="s">
        <v>127</v>
      </c>
      <c r="D11" s="262" t="s">
        <v>20</v>
      </c>
      <c r="E11" s="311">
        <v>1</v>
      </c>
      <c r="F11" s="307"/>
      <c r="G11" s="312">
        <f t="shared" si="0"/>
        <v>0</v>
      </c>
    </row>
    <row r="12" spans="1:8" ht="31.5" customHeight="1" x14ac:dyDescent="0.2">
      <c r="A12" s="313" t="s">
        <v>47</v>
      </c>
      <c r="B12" s="123" t="s">
        <v>137</v>
      </c>
      <c r="C12" s="332" t="s">
        <v>213</v>
      </c>
      <c r="D12" s="314" t="s">
        <v>20</v>
      </c>
      <c r="E12" s="311">
        <v>4</v>
      </c>
      <c r="F12" s="315"/>
      <c r="G12" s="293">
        <f t="shared" si="0"/>
        <v>0</v>
      </c>
      <c r="H12" s="38"/>
    </row>
    <row r="13" spans="1:8" s="92" customFormat="1" x14ac:dyDescent="0.2">
      <c r="A13" s="313" t="s">
        <v>67</v>
      </c>
      <c r="B13" s="123" t="s">
        <v>141</v>
      </c>
      <c r="C13" s="334" t="s">
        <v>204</v>
      </c>
      <c r="D13" s="316" t="s">
        <v>20</v>
      </c>
      <c r="E13" s="128">
        <v>14</v>
      </c>
      <c r="F13" s="307"/>
      <c r="G13" s="317">
        <f t="shared" si="0"/>
        <v>0</v>
      </c>
    </row>
    <row r="14" spans="1:8" s="92" customFormat="1" ht="15" customHeight="1" x14ac:dyDescent="0.2">
      <c r="A14" s="318" t="s">
        <v>70</v>
      </c>
      <c r="B14" s="123" t="s">
        <v>197</v>
      </c>
      <c r="C14" s="334" t="s">
        <v>198</v>
      </c>
      <c r="D14" s="316" t="s">
        <v>20</v>
      </c>
      <c r="E14" s="201">
        <v>1</v>
      </c>
      <c r="F14" s="307"/>
      <c r="G14" s="317">
        <f t="shared" si="0"/>
        <v>0</v>
      </c>
      <c r="H14" s="38"/>
    </row>
    <row r="15" spans="1:8" ht="30" customHeight="1" x14ac:dyDescent="0.2">
      <c r="A15" s="59"/>
      <c r="B15" s="121" t="s">
        <v>55</v>
      </c>
      <c r="C15" s="35"/>
      <c r="D15" s="127"/>
      <c r="E15" s="124"/>
      <c r="F15" s="45"/>
      <c r="G15" s="60"/>
    </row>
    <row r="16" spans="1:8" ht="61.5" customHeight="1" x14ac:dyDescent="0.2">
      <c r="A16" s="319">
        <v>42371</v>
      </c>
      <c r="B16" s="123" t="s">
        <v>138</v>
      </c>
      <c r="C16" s="328" t="s">
        <v>202</v>
      </c>
      <c r="D16" s="320" t="s">
        <v>20</v>
      </c>
      <c r="E16" s="321">
        <v>1</v>
      </c>
      <c r="F16" s="322"/>
      <c r="G16" s="323">
        <f t="shared" si="0"/>
        <v>0</v>
      </c>
      <c r="H16" s="38"/>
    </row>
    <row r="17" spans="1:10" ht="25.5" x14ac:dyDescent="0.2">
      <c r="A17" s="319">
        <v>42402</v>
      </c>
      <c r="B17" s="123" t="s">
        <v>139</v>
      </c>
      <c r="C17" s="328" t="s">
        <v>128</v>
      </c>
      <c r="D17" s="320" t="s">
        <v>20</v>
      </c>
      <c r="E17" s="321">
        <v>1</v>
      </c>
      <c r="F17" s="322"/>
      <c r="G17" s="323">
        <f t="shared" ref="G17" si="1">E17*F17</f>
        <v>0</v>
      </c>
    </row>
    <row r="18" spans="1:10" ht="25.5" x14ac:dyDescent="0.2">
      <c r="A18" s="319">
        <v>42431</v>
      </c>
      <c r="B18" s="123" t="s">
        <v>139</v>
      </c>
      <c r="C18" s="328" t="s">
        <v>128</v>
      </c>
      <c r="D18" s="320" t="s">
        <v>20</v>
      </c>
      <c r="E18" s="321">
        <v>1</v>
      </c>
      <c r="F18" s="322"/>
      <c r="G18" s="323">
        <f t="shared" ref="G18" si="2">E18*F18</f>
        <v>0</v>
      </c>
    </row>
    <row r="19" spans="1:10" ht="25.5" x14ac:dyDescent="0.2">
      <c r="A19" s="319">
        <v>42462</v>
      </c>
      <c r="B19" s="123" t="s">
        <v>139</v>
      </c>
      <c r="C19" s="328" t="s">
        <v>129</v>
      </c>
      <c r="D19" s="320" t="s">
        <v>20</v>
      </c>
      <c r="E19" s="321">
        <v>1</v>
      </c>
      <c r="F19" s="322"/>
      <c r="G19" s="323">
        <f t="shared" ref="G19" si="3">E19*F19</f>
        <v>0</v>
      </c>
      <c r="H19" s="38"/>
    </row>
    <row r="20" spans="1:10" ht="15" customHeight="1" x14ac:dyDescent="0.2">
      <c r="A20" s="319">
        <v>42492</v>
      </c>
      <c r="B20" s="123" t="s">
        <v>140</v>
      </c>
      <c r="C20" s="328" t="s">
        <v>175</v>
      </c>
      <c r="D20" s="320" t="s">
        <v>20</v>
      </c>
      <c r="E20" s="321">
        <v>3</v>
      </c>
      <c r="F20" s="322"/>
      <c r="G20" s="323">
        <f t="shared" ref="G20:G21" si="4">E20*F20</f>
        <v>0</v>
      </c>
    </row>
    <row r="21" spans="1:10" x14ac:dyDescent="0.2">
      <c r="A21" s="319"/>
      <c r="B21" s="123"/>
      <c r="C21" s="329" t="s">
        <v>130</v>
      </c>
      <c r="D21" s="320" t="s">
        <v>1</v>
      </c>
      <c r="E21" s="321">
        <v>1</v>
      </c>
      <c r="F21" s="324"/>
      <c r="G21" s="323">
        <f t="shared" si="4"/>
        <v>0</v>
      </c>
    </row>
    <row r="22" spans="1:10" ht="28.15" customHeight="1" x14ac:dyDescent="0.2">
      <c r="A22" s="325"/>
      <c r="B22" s="123"/>
      <c r="C22" s="329" t="s">
        <v>84</v>
      </c>
      <c r="D22" s="320" t="s">
        <v>1</v>
      </c>
      <c r="E22" s="326">
        <v>1</v>
      </c>
      <c r="F22" s="324"/>
      <c r="G22" s="327">
        <f>E22*F22</f>
        <v>0</v>
      </c>
    </row>
    <row r="23" spans="1:10" ht="20.100000000000001" customHeight="1" x14ac:dyDescent="0.2">
      <c r="A23" s="63"/>
      <c r="B23" s="64"/>
      <c r="C23" s="65" t="s">
        <v>22</v>
      </c>
      <c r="D23" s="62"/>
      <c r="E23" s="125"/>
      <c r="F23" s="242"/>
      <c r="G23" s="30">
        <f>SUM(G4:G22)</f>
        <v>0</v>
      </c>
    </row>
    <row r="26" spans="1:10" s="48" customFormat="1" x14ac:dyDescent="0.2">
      <c r="A26" s="51"/>
      <c r="B26" s="52"/>
      <c r="C26" s="49"/>
      <c r="D26" s="49"/>
      <c r="E26" s="49"/>
      <c r="F26" s="49"/>
      <c r="G26" s="49"/>
      <c r="H26" s="50"/>
      <c r="I26" s="52"/>
      <c r="J26" s="52"/>
    </row>
    <row r="27" spans="1:10" s="48" customFormat="1" x14ac:dyDescent="0.2">
      <c r="A27" s="51"/>
      <c r="B27" s="52"/>
      <c r="C27" s="49"/>
      <c r="D27" s="49"/>
      <c r="E27" s="49"/>
      <c r="F27" s="49"/>
      <c r="G27" s="49"/>
      <c r="H27" s="50"/>
      <c r="I27" s="52"/>
      <c r="J27" s="52"/>
    </row>
  </sheetData>
  <sheetProtection password="CB57" sheet="1" objects="1" scenarios="1"/>
  <pageMargins left="0.7" right="0.7" top="0.78740157499999996" bottom="0.78740157499999996" header="0.3" footer="0.3"/>
  <pageSetup paperSize="8" fitToHeight="0" orientation="landscape" r:id="rId1"/>
  <ignoredErrors>
    <ignoredError sqref="A11:A1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opLeftCell="A7" workbookViewId="0">
      <selection activeCell="D9" sqref="D9 E10"/>
    </sheetView>
  </sheetViews>
  <sheetFormatPr defaultRowHeight="12.75" x14ac:dyDescent="0.2"/>
  <cols>
    <col min="1" max="1" width="3.7109375" customWidth="1"/>
    <col min="2" max="2" width="70.7109375" customWidth="1"/>
    <col min="3" max="3" width="4.7109375" customWidth="1"/>
    <col min="4" max="4" width="10.7109375" customWidth="1"/>
    <col min="5" max="6" width="15.7109375" customWidth="1"/>
  </cols>
  <sheetData>
    <row r="1" spans="1:6" ht="33" customHeight="1" thickBot="1" x14ac:dyDescent="0.3">
      <c r="B1" s="29" t="s">
        <v>33</v>
      </c>
      <c r="C1" s="17"/>
      <c r="D1" s="88"/>
      <c r="E1" s="17"/>
      <c r="F1" s="49"/>
    </row>
    <row r="2" spans="1:6" ht="49.9" customHeight="1" thickBot="1" x14ac:dyDescent="0.25">
      <c r="A2" s="75"/>
      <c r="B2" s="118" t="s">
        <v>21</v>
      </c>
      <c r="C2" s="118" t="s">
        <v>0</v>
      </c>
      <c r="D2" s="118" t="s">
        <v>83</v>
      </c>
      <c r="E2" s="118" t="s">
        <v>23</v>
      </c>
      <c r="F2" s="118" t="s">
        <v>24</v>
      </c>
    </row>
    <row r="3" spans="1:6" ht="16.899999999999999" customHeight="1" x14ac:dyDescent="0.2">
      <c r="A3" s="145"/>
      <c r="B3" s="121" t="s">
        <v>49</v>
      </c>
      <c r="C3" s="85"/>
      <c r="D3" s="89"/>
      <c r="E3" s="85"/>
      <c r="F3" s="85"/>
    </row>
    <row r="4" spans="1:6" ht="79.5" customHeight="1" x14ac:dyDescent="0.2">
      <c r="A4" s="169">
        <v>1</v>
      </c>
      <c r="B4" s="47" t="s">
        <v>205</v>
      </c>
      <c r="C4" s="126" t="s">
        <v>1</v>
      </c>
      <c r="D4" s="167">
        <v>1</v>
      </c>
      <c r="E4" s="40"/>
      <c r="F4" s="61">
        <f>D4*E4</f>
        <v>0</v>
      </c>
    </row>
    <row r="5" spans="1:6" ht="15" customHeight="1" x14ac:dyDescent="0.2">
      <c r="A5" s="169">
        <v>2</v>
      </c>
      <c r="B5" s="36" t="s">
        <v>69</v>
      </c>
      <c r="C5" s="105" t="s">
        <v>1</v>
      </c>
      <c r="D5" s="168">
        <v>1</v>
      </c>
      <c r="E5" s="40"/>
      <c r="F5" s="24">
        <f>D5*E5</f>
        <v>0</v>
      </c>
    </row>
    <row r="6" spans="1:6" ht="30" customHeight="1" x14ac:dyDescent="0.2">
      <c r="A6" s="169">
        <v>3</v>
      </c>
      <c r="B6" s="36" t="s">
        <v>63</v>
      </c>
      <c r="C6" s="105" t="s">
        <v>64</v>
      </c>
      <c r="D6" s="168">
        <v>27</v>
      </c>
      <c r="E6" s="40"/>
      <c r="F6" s="24">
        <f>D6*E6</f>
        <v>0</v>
      </c>
    </row>
    <row r="7" spans="1:6" ht="40.15" customHeight="1" x14ac:dyDescent="0.2">
      <c r="A7" s="169">
        <v>4</v>
      </c>
      <c r="B7" s="36" t="s">
        <v>151</v>
      </c>
      <c r="C7" s="105" t="s">
        <v>64</v>
      </c>
      <c r="D7" s="168">
        <v>4</v>
      </c>
      <c r="E7" s="40"/>
      <c r="F7" s="24">
        <f>D7*E7</f>
        <v>0</v>
      </c>
    </row>
    <row r="8" spans="1:6" ht="30" customHeight="1" x14ac:dyDescent="0.2">
      <c r="A8" s="169">
        <v>5</v>
      </c>
      <c r="B8" s="36" t="s">
        <v>144</v>
      </c>
      <c r="C8" s="105" t="s">
        <v>1</v>
      </c>
      <c r="D8" s="168">
        <v>1</v>
      </c>
      <c r="E8" s="40"/>
      <c r="F8" s="24">
        <f>D8*E8</f>
        <v>0</v>
      </c>
    </row>
    <row r="9" spans="1:6" ht="30" customHeight="1" x14ac:dyDescent="0.2">
      <c r="A9" s="169">
        <v>6</v>
      </c>
      <c r="B9" s="36" t="s">
        <v>145</v>
      </c>
      <c r="C9" s="105" t="s">
        <v>1</v>
      </c>
      <c r="D9" s="168">
        <v>1</v>
      </c>
      <c r="E9" s="40"/>
      <c r="F9" s="24">
        <f>D9*E10</f>
        <v>0</v>
      </c>
    </row>
    <row r="10" spans="1:6" ht="15" customHeight="1" x14ac:dyDescent="0.2">
      <c r="A10" s="169">
        <v>7</v>
      </c>
      <c r="B10" s="36" t="s">
        <v>68</v>
      </c>
      <c r="C10" s="105" t="s">
        <v>1</v>
      </c>
      <c r="D10" s="168">
        <v>1</v>
      </c>
      <c r="E10" s="40"/>
      <c r="F10" s="24">
        <f>D10*E11</f>
        <v>0</v>
      </c>
    </row>
    <row r="11" spans="1:6" ht="40.15" customHeight="1" x14ac:dyDescent="0.2">
      <c r="A11" s="169">
        <v>8</v>
      </c>
      <c r="B11" s="36" t="s">
        <v>91</v>
      </c>
      <c r="C11" s="105" t="s">
        <v>1</v>
      </c>
      <c r="D11" s="168">
        <v>1</v>
      </c>
      <c r="E11" s="40"/>
      <c r="F11" s="24">
        <f>D11*E11</f>
        <v>0</v>
      </c>
    </row>
    <row r="12" spans="1:6" ht="14.25" x14ac:dyDescent="0.2">
      <c r="A12" s="63"/>
      <c r="B12" s="340" t="s">
        <v>22</v>
      </c>
      <c r="C12" s="342"/>
      <c r="D12" s="343"/>
      <c r="E12" s="71"/>
      <c r="F12" s="72">
        <f>SUM(F4:F11)</f>
        <v>0</v>
      </c>
    </row>
    <row r="13" spans="1:6" x14ac:dyDescent="0.2">
      <c r="A13" s="85"/>
      <c r="B13" s="85"/>
      <c r="C13" s="85"/>
      <c r="D13" s="89"/>
      <c r="E13" s="85"/>
      <c r="F13" s="85"/>
    </row>
    <row r="14" spans="1:6" x14ac:dyDescent="0.2">
      <c r="B14" s="252" t="s">
        <v>52</v>
      </c>
      <c r="D14" s="90"/>
    </row>
    <row r="15" spans="1:6" ht="26.25" customHeight="1" x14ac:dyDescent="0.2">
      <c r="B15" s="253" t="s">
        <v>65</v>
      </c>
      <c r="D15" s="90"/>
    </row>
    <row r="16" spans="1:6" ht="42" customHeight="1" x14ac:dyDescent="0.2">
      <c r="B16" s="254" t="s">
        <v>71</v>
      </c>
      <c r="D16" s="90"/>
    </row>
    <row r="17" spans="2:4" ht="25.5" customHeight="1" x14ac:dyDescent="0.2">
      <c r="B17" s="253" t="s">
        <v>72</v>
      </c>
      <c r="D17" s="90"/>
    </row>
    <row r="18" spans="2:4" ht="42" customHeight="1" x14ac:dyDescent="0.2">
      <c r="B18" s="255" t="s">
        <v>95</v>
      </c>
      <c r="D18" s="90"/>
    </row>
    <row r="19" spans="2:4" ht="28.5" customHeight="1" x14ac:dyDescent="0.2">
      <c r="B19" s="255" t="s">
        <v>73</v>
      </c>
      <c r="D19" s="90"/>
    </row>
  </sheetData>
  <sheetProtection password="CB57" sheet="1" objects="1" scenarios="1"/>
  <mergeCells count="1">
    <mergeCell ref="B12:D12"/>
  </mergeCells>
  <pageMargins left="0.7" right="0.7" top="0.78740157499999996" bottom="0.78740157499999996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G4" sqref="G4:G13"/>
    </sheetView>
  </sheetViews>
  <sheetFormatPr defaultColWidth="9.140625" defaultRowHeight="12.75" x14ac:dyDescent="0.2"/>
  <cols>
    <col min="1" max="1" width="15.140625" style="17" customWidth="1"/>
    <col min="2" max="2" width="18.140625" style="17" customWidth="1"/>
    <col min="3" max="3" width="67.140625" style="17" customWidth="1"/>
    <col min="4" max="4" width="4" style="17" bestFit="1" customWidth="1"/>
    <col min="5" max="5" width="10.140625" style="17" bestFit="1" customWidth="1"/>
    <col min="6" max="7" width="15.7109375" style="17" customWidth="1"/>
    <col min="8" max="8" width="88.85546875" style="17" customWidth="1"/>
    <col min="9" max="16384" width="9.140625" style="17"/>
  </cols>
  <sheetData>
    <row r="1" spans="1:9" ht="33" customHeight="1" thickBot="1" x14ac:dyDescent="0.3">
      <c r="A1" s="73"/>
      <c r="B1" s="29" t="s">
        <v>155</v>
      </c>
    </row>
    <row r="2" spans="1:9" ht="49.9" customHeight="1" thickBot="1" x14ac:dyDescent="0.25">
      <c r="A2" s="117" t="s">
        <v>86</v>
      </c>
      <c r="B2" s="118"/>
      <c r="C2" s="118" t="s">
        <v>21</v>
      </c>
      <c r="D2" s="118" t="s">
        <v>0</v>
      </c>
      <c r="E2" s="118" t="s">
        <v>83</v>
      </c>
      <c r="F2" s="118" t="s">
        <v>23</v>
      </c>
      <c r="G2" s="118" t="s">
        <v>24</v>
      </c>
    </row>
    <row r="3" spans="1:9" ht="15" x14ac:dyDescent="0.2">
      <c r="A3" s="170"/>
      <c r="B3" s="121" t="s">
        <v>25</v>
      </c>
      <c r="C3" s="25"/>
      <c r="D3" s="22"/>
      <c r="E3" s="26"/>
      <c r="F3" s="27"/>
      <c r="G3" s="23"/>
    </row>
    <row r="4" spans="1:9" ht="30" customHeight="1" x14ac:dyDescent="0.2">
      <c r="A4" s="347" t="s">
        <v>26</v>
      </c>
      <c r="B4" s="355" t="s">
        <v>161</v>
      </c>
      <c r="C4" s="96" t="s">
        <v>152</v>
      </c>
      <c r="D4" s="159" t="s">
        <v>20</v>
      </c>
      <c r="E4" s="109">
        <v>1</v>
      </c>
      <c r="F4" s="33"/>
      <c r="G4" s="18">
        <f>E4*F4</f>
        <v>0</v>
      </c>
      <c r="H4" s="102"/>
    </row>
    <row r="5" spans="1:9" ht="30" customHeight="1" x14ac:dyDescent="0.2">
      <c r="A5" s="348"/>
      <c r="B5" s="356"/>
      <c r="C5" s="93" t="s">
        <v>153</v>
      </c>
      <c r="D5" s="159" t="s">
        <v>20</v>
      </c>
      <c r="E5" s="109">
        <v>1</v>
      </c>
      <c r="F5" s="33"/>
      <c r="G5" s="18">
        <f>E5*F5</f>
        <v>0</v>
      </c>
    </row>
    <row r="6" spans="1:9" ht="30" customHeight="1" x14ac:dyDescent="0.2">
      <c r="A6" s="349"/>
      <c r="B6" s="357"/>
      <c r="C6" s="93" t="s">
        <v>154</v>
      </c>
      <c r="D6" s="159" t="s">
        <v>20</v>
      </c>
      <c r="E6" s="109">
        <v>1</v>
      </c>
      <c r="F6" s="33"/>
      <c r="G6" s="18">
        <f>E6*F6</f>
        <v>0</v>
      </c>
    </row>
    <row r="7" spans="1:9" ht="27.6" customHeight="1" x14ac:dyDescent="0.2">
      <c r="A7" s="86" t="s">
        <v>27</v>
      </c>
      <c r="B7" s="154" t="s">
        <v>162</v>
      </c>
      <c r="C7" s="144" t="s">
        <v>166</v>
      </c>
      <c r="D7" s="160" t="s">
        <v>20</v>
      </c>
      <c r="E7" s="155">
        <v>13</v>
      </c>
      <c r="F7" s="34"/>
      <c r="G7" s="23">
        <f>E7*F7</f>
        <v>0</v>
      </c>
      <c r="I7" s="91"/>
    </row>
    <row r="8" spans="1:9" ht="30" customHeight="1" x14ac:dyDescent="0.2">
      <c r="A8" s="350" t="s">
        <v>28</v>
      </c>
      <c r="B8" s="358" t="s">
        <v>163</v>
      </c>
      <c r="C8" s="98" t="s">
        <v>199</v>
      </c>
      <c r="D8" s="126" t="s">
        <v>20</v>
      </c>
      <c r="E8" s="156">
        <v>3</v>
      </c>
      <c r="F8" s="34"/>
      <c r="G8" s="23">
        <f t="shared" ref="G8:G9" si="0">E8*F8</f>
        <v>0</v>
      </c>
    </row>
    <row r="9" spans="1:9" ht="15" customHeight="1" x14ac:dyDescent="0.2">
      <c r="A9" s="351"/>
      <c r="B9" s="359"/>
      <c r="C9" s="97" t="s">
        <v>173</v>
      </c>
      <c r="D9" s="161" t="s">
        <v>1</v>
      </c>
      <c r="E9" s="157">
        <v>1</v>
      </c>
      <c r="F9" s="33"/>
      <c r="G9" s="61">
        <f t="shared" si="0"/>
        <v>0</v>
      </c>
    </row>
    <row r="10" spans="1:9" ht="15" customHeight="1" x14ac:dyDescent="0.2">
      <c r="A10" s="352"/>
      <c r="B10" s="360"/>
      <c r="C10" s="146" t="s">
        <v>174</v>
      </c>
      <c r="D10" s="160" t="s">
        <v>1</v>
      </c>
      <c r="E10" s="158">
        <v>1</v>
      </c>
      <c r="F10" s="33"/>
      <c r="G10" s="23">
        <f>E10*F10</f>
        <v>0</v>
      </c>
    </row>
    <row r="11" spans="1:9" ht="15" customHeight="1" x14ac:dyDescent="0.2">
      <c r="A11" s="353"/>
      <c r="B11" s="354"/>
      <c r="C11" s="96" t="s">
        <v>164</v>
      </c>
      <c r="D11" s="126" t="s">
        <v>1</v>
      </c>
      <c r="E11" s="99">
        <v>1</v>
      </c>
      <c r="F11" s="33"/>
      <c r="G11" s="61">
        <f>E11*F11</f>
        <v>0</v>
      </c>
    </row>
    <row r="12" spans="1:9" ht="15" customHeight="1" x14ac:dyDescent="0.2">
      <c r="A12" s="353"/>
      <c r="B12" s="354"/>
      <c r="C12" s="96" t="s">
        <v>165</v>
      </c>
      <c r="D12" s="126" t="s">
        <v>1</v>
      </c>
      <c r="E12" s="99">
        <v>1</v>
      </c>
      <c r="F12" s="33"/>
      <c r="G12" s="28">
        <f>E12*F12</f>
        <v>0</v>
      </c>
    </row>
    <row r="13" spans="1:9" ht="15" customHeight="1" x14ac:dyDescent="0.2">
      <c r="A13" s="344" t="s">
        <v>168</v>
      </c>
      <c r="B13" s="345"/>
      <c r="C13" s="346"/>
      <c r="D13" s="126" t="s">
        <v>1</v>
      </c>
      <c r="E13" s="99">
        <v>1</v>
      </c>
      <c r="F13" s="33"/>
      <c r="G13" s="28">
        <f>E13*F13</f>
        <v>0</v>
      </c>
    </row>
    <row r="14" spans="1:9" ht="15" customHeight="1" x14ac:dyDescent="0.2">
      <c r="A14" s="63"/>
      <c r="B14" s="64"/>
      <c r="C14" s="191" t="s">
        <v>22</v>
      </c>
      <c r="D14" s="190"/>
      <c r="E14" s="190"/>
      <c r="F14" s="192"/>
      <c r="G14" s="72">
        <f>SUM(G4:G13)</f>
        <v>0</v>
      </c>
    </row>
    <row r="15" spans="1:9" x14ac:dyDescent="0.2">
      <c r="A15" s="66"/>
    </row>
    <row r="16" spans="1:9" x14ac:dyDescent="0.2">
      <c r="B16" s="256" t="s">
        <v>52</v>
      </c>
      <c r="C16" s="256"/>
    </row>
    <row r="17" spans="1:9" x14ac:dyDescent="0.2">
      <c r="B17" s="256" t="s">
        <v>206</v>
      </c>
      <c r="C17" s="256"/>
    </row>
    <row r="18" spans="1:9" x14ac:dyDescent="0.2">
      <c r="B18" s="256" t="s">
        <v>29</v>
      </c>
      <c r="C18" s="256"/>
    </row>
    <row r="19" spans="1:9" x14ac:dyDescent="0.2">
      <c r="B19" s="257" t="s">
        <v>92</v>
      </c>
      <c r="C19" s="256"/>
    </row>
    <row r="21" spans="1:9" x14ac:dyDescent="0.2">
      <c r="B21" s="31"/>
    </row>
    <row r="22" spans="1:9" x14ac:dyDescent="0.2">
      <c r="B22" s="31"/>
    </row>
    <row r="23" spans="1:9" x14ac:dyDescent="0.2">
      <c r="B23" s="32"/>
    </row>
    <row r="24" spans="1:9" x14ac:dyDescent="0.2">
      <c r="A24" s="19"/>
      <c r="B24" s="32"/>
      <c r="I24" s="19"/>
    </row>
    <row r="25" spans="1:9" ht="14.25" x14ac:dyDescent="0.2">
      <c r="A25" s="19"/>
      <c r="B25" s="19"/>
      <c r="C25" s="16"/>
      <c r="D25" s="16"/>
      <c r="E25" s="335"/>
      <c r="F25" s="336"/>
      <c r="G25" s="336"/>
      <c r="H25" s="20"/>
      <c r="I25" s="21"/>
    </row>
  </sheetData>
  <sheetProtection password="CB57" sheet="1" objects="1" scenarios="1"/>
  <mergeCells count="8">
    <mergeCell ref="E25:G25"/>
    <mergeCell ref="A13:C13"/>
    <mergeCell ref="A4:A6"/>
    <mergeCell ref="A8:A10"/>
    <mergeCell ref="A11:B11"/>
    <mergeCell ref="A12:B12"/>
    <mergeCell ref="B4:B6"/>
    <mergeCell ref="B8:B10"/>
  </mergeCells>
  <phoneticPr fontId="9" type="noConversion"/>
  <pageMargins left="0.47244094488188981" right="0.15748031496062992" top="0.39370078740157483" bottom="0.51181102362204722" header="0.27559055118110237" footer="0.31496062992125984"/>
  <pageSetup paperSize="8" fitToHeight="0" orientation="landscape" verticalDpi="360" r:id="rId1"/>
  <headerFooter alignWithMargins="0">
    <oddFooter>&amp;C&amp;9&amp;P&amp;8/&amp;N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F17" sqref="F17"/>
    </sheetView>
  </sheetViews>
  <sheetFormatPr defaultColWidth="9.140625" defaultRowHeight="12.75" x14ac:dyDescent="0.2"/>
  <cols>
    <col min="1" max="1" width="5.85546875" style="17" customWidth="1"/>
    <col min="2" max="2" width="50.7109375" style="17" customWidth="1"/>
    <col min="3" max="3" width="5.7109375" style="17" customWidth="1"/>
    <col min="4" max="4" width="10.7109375" style="17" customWidth="1"/>
    <col min="5" max="6" width="15.7109375" style="17" customWidth="1"/>
    <col min="7" max="16384" width="9.140625" style="17"/>
  </cols>
  <sheetData>
    <row r="1" spans="1:6" ht="28.9" customHeight="1" thickBot="1" x14ac:dyDescent="0.3">
      <c r="B1" s="29" t="s">
        <v>59</v>
      </c>
    </row>
    <row r="2" spans="1:6" ht="49.9" customHeight="1" thickBot="1" x14ac:dyDescent="0.25">
      <c r="A2" s="166"/>
      <c r="B2" s="149" t="s">
        <v>21</v>
      </c>
      <c r="C2" s="118" t="s">
        <v>0</v>
      </c>
      <c r="D2" s="118" t="s">
        <v>83</v>
      </c>
      <c r="E2" s="118" t="s">
        <v>23</v>
      </c>
      <c r="F2" s="147" t="s">
        <v>24</v>
      </c>
    </row>
    <row r="3" spans="1:6" ht="30" customHeight="1" x14ac:dyDescent="0.2">
      <c r="A3" s="162">
        <v>1</v>
      </c>
      <c r="B3" s="208" t="s">
        <v>167</v>
      </c>
      <c r="C3" s="151" t="s">
        <v>1</v>
      </c>
      <c r="D3" s="209">
        <v>1</v>
      </c>
      <c r="E3" s="150"/>
      <c r="F3" s="153">
        <f>D3*E3</f>
        <v>0</v>
      </c>
    </row>
    <row r="4" spans="1:6" ht="15" customHeight="1" x14ac:dyDescent="0.2">
      <c r="A4" s="152">
        <v>2</v>
      </c>
      <c r="B4" s="208" t="s">
        <v>157</v>
      </c>
      <c r="C4" s="210" t="s">
        <v>1</v>
      </c>
      <c r="D4" s="211">
        <v>1</v>
      </c>
      <c r="E4" s="150"/>
      <c r="F4" s="148">
        <f>D4*E4</f>
        <v>0</v>
      </c>
    </row>
    <row r="5" spans="1:6" ht="30" customHeight="1" x14ac:dyDescent="0.2">
      <c r="A5" s="193">
        <v>3</v>
      </c>
      <c r="B5" s="208" t="s">
        <v>158</v>
      </c>
      <c r="C5" s="151" t="s">
        <v>1</v>
      </c>
      <c r="D5" s="209">
        <v>1</v>
      </c>
      <c r="E5" s="150"/>
      <c r="F5" s="153">
        <f>D5*E5</f>
        <v>0</v>
      </c>
    </row>
    <row r="6" spans="1:6" ht="15" customHeight="1" x14ac:dyDescent="0.2">
      <c r="A6" s="152">
        <v>4</v>
      </c>
      <c r="B6" s="208" t="s">
        <v>68</v>
      </c>
      <c r="C6" s="210" t="s">
        <v>1</v>
      </c>
      <c r="D6" s="211">
        <v>1</v>
      </c>
      <c r="E6" s="150"/>
      <c r="F6" s="148">
        <f>D6*E6</f>
        <v>0</v>
      </c>
    </row>
    <row r="7" spans="1:6" ht="30" customHeight="1" x14ac:dyDescent="0.2">
      <c r="A7" s="193">
        <v>5</v>
      </c>
      <c r="B7" s="208" t="s">
        <v>156</v>
      </c>
      <c r="C7" s="151" t="s">
        <v>1</v>
      </c>
      <c r="D7" s="209">
        <v>1</v>
      </c>
      <c r="E7" s="150"/>
      <c r="F7" s="153">
        <f>D7*E7</f>
        <v>0</v>
      </c>
    </row>
    <row r="8" spans="1:6" ht="14.25" x14ac:dyDescent="0.2">
      <c r="A8" s="63"/>
      <c r="B8" s="340" t="s">
        <v>22</v>
      </c>
      <c r="C8" s="340"/>
      <c r="D8" s="340"/>
      <c r="E8" s="361"/>
      <c r="F8" s="87">
        <f>SUM(F3:F7)</f>
        <v>0</v>
      </c>
    </row>
    <row r="10" spans="1:6" x14ac:dyDescent="0.2">
      <c r="B10" s="256" t="s">
        <v>52</v>
      </c>
    </row>
    <row r="11" spans="1:6" x14ac:dyDescent="0.2">
      <c r="B11" s="256" t="s">
        <v>94</v>
      </c>
    </row>
    <row r="12" spans="1:6" x14ac:dyDescent="0.2">
      <c r="B12" s="32"/>
    </row>
    <row r="13" spans="1:6" x14ac:dyDescent="0.2">
      <c r="B13" s="32"/>
    </row>
    <row r="19" spans="1:7" x14ac:dyDescent="0.2">
      <c r="A19" s="19"/>
      <c r="B19" s="19"/>
      <c r="C19" s="19"/>
      <c r="D19" s="19"/>
      <c r="E19" s="19"/>
      <c r="F19" s="19"/>
      <c r="G19" s="19"/>
    </row>
    <row r="20" spans="1:7" ht="14.25" x14ac:dyDescent="0.2">
      <c r="A20" s="19"/>
      <c r="B20" s="19"/>
      <c r="C20" s="335"/>
      <c r="D20" s="336"/>
      <c r="E20" s="336"/>
      <c r="F20" s="20"/>
      <c r="G20" s="21"/>
    </row>
  </sheetData>
  <sheetProtection password="CB57" sheet="1" objects="1" scenarios="1"/>
  <protectedRanges>
    <protectedRange sqref="E3:E7" name="Oblast1"/>
  </protectedRanges>
  <mergeCells count="2">
    <mergeCell ref="C20:E20"/>
    <mergeCell ref="B8:E8"/>
  </mergeCells>
  <pageMargins left="0.7" right="0.7" top="0.78740157499999996" bottom="0.78740157499999996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5" sqref="D5:E5"/>
    </sheetView>
  </sheetViews>
  <sheetFormatPr defaultRowHeight="12.75" x14ac:dyDescent="0.2"/>
  <cols>
    <col min="1" max="1" width="4" customWidth="1"/>
    <col min="2" max="2" width="55.7109375" customWidth="1"/>
    <col min="3" max="3" width="6.7109375" customWidth="1"/>
    <col min="4" max="4" width="10.7109375" customWidth="1"/>
    <col min="5" max="5" width="13.5703125" customWidth="1"/>
    <col min="6" max="6" width="13.85546875" customWidth="1"/>
  </cols>
  <sheetData>
    <row r="1" spans="1:6" ht="33" customHeight="1" thickBot="1" x14ac:dyDescent="0.3">
      <c r="B1" s="29" t="s">
        <v>60</v>
      </c>
      <c r="C1" s="17"/>
      <c r="D1" s="17"/>
      <c r="E1" s="17"/>
      <c r="F1" s="17"/>
    </row>
    <row r="2" spans="1:6" ht="64.5" customHeight="1" thickBot="1" x14ac:dyDescent="0.25">
      <c r="A2" s="163"/>
      <c r="B2" s="149" t="s">
        <v>21</v>
      </c>
      <c r="C2" s="118" t="s">
        <v>0</v>
      </c>
      <c r="D2" s="118" t="s">
        <v>83</v>
      </c>
      <c r="E2" s="118" t="s">
        <v>23</v>
      </c>
      <c r="F2" s="147" t="s">
        <v>24</v>
      </c>
    </row>
    <row r="3" spans="1:6" ht="15" customHeight="1" x14ac:dyDescent="0.2">
      <c r="A3" s="162">
        <v>1</v>
      </c>
      <c r="B3" s="47" t="s">
        <v>159</v>
      </c>
      <c r="C3" s="126" t="s">
        <v>1</v>
      </c>
      <c r="D3" s="99">
        <v>1</v>
      </c>
      <c r="E3" s="33"/>
      <c r="F3" s="61">
        <f>D3*E3</f>
        <v>0</v>
      </c>
    </row>
    <row r="4" spans="1:6" ht="15" customHeight="1" x14ac:dyDescent="0.2">
      <c r="A4" s="193">
        <v>2</v>
      </c>
      <c r="B4" s="47" t="s">
        <v>160</v>
      </c>
      <c r="C4" s="126" t="s">
        <v>1</v>
      </c>
      <c r="D4" s="99">
        <v>1</v>
      </c>
      <c r="E4" s="33"/>
      <c r="F4" s="61">
        <f t="shared" ref="F4" si="0">D4*E4</f>
        <v>0</v>
      </c>
    </row>
    <row r="5" spans="1:6" s="85" customFormat="1" ht="40.15" customHeight="1" x14ac:dyDescent="0.2">
      <c r="A5" s="195">
        <v>3</v>
      </c>
      <c r="B5" s="194" t="s">
        <v>171</v>
      </c>
      <c r="C5" s="164" t="s">
        <v>1</v>
      </c>
      <c r="D5" s="100">
        <v>1</v>
      </c>
      <c r="E5" s="83"/>
      <c r="F5" s="84">
        <f t="shared" ref="F5" si="1">D5*E5</f>
        <v>0</v>
      </c>
    </row>
    <row r="6" spans="1:6" s="85" customFormat="1" ht="30" customHeight="1" x14ac:dyDescent="0.2">
      <c r="A6" s="195">
        <v>4</v>
      </c>
      <c r="B6" s="194" t="s">
        <v>172</v>
      </c>
      <c r="C6" s="164" t="s">
        <v>1</v>
      </c>
      <c r="D6" s="100">
        <v>1</v>
      </c>
      <c r="E6" s="83"/>
      <c r="F6" s="84">
        <f>D6*E6</f>
        <v>0</v>
      </c>
    </row>
    <row r="7" spans="1:6" s="85" customFormat="1" ht="30" customHeight="1" x14ac:dyDescent="0.2">
      <c r="A7" s="195">
        <v>5</v>
      </c>
      <c r="B7" s="196" t="s">
        <v>156</v>
      </c>
      <c r="C7" s="165" t="s">
        <v>1</v>
      </c>
      <c r="D7" s="82">
        <v>1</v>
      </c>
      <c r="E7" s="83"/>
      <c r="F7" s="84">
        <f>D7*E7</f>
        <v>0</v>
      </c>
    </row>
    <row r="8" spans="1:6" ht="14.25" customHeight="1" x14ac:dyDescent="0.2">
      <c r="A8" s="101"/>
      <c r="B8" s="63"/>
      <c r="C8" s="340" t="s">
        <v>22</v>
      </c>
      <c r="D8" s="340"/>
      <c r="E8" s="361"/>
      <c r="F8" s="87">
        <f>SUM(F3:F7)</f>
        <v>0</v>
      </c>
    </row>
    <row r="9" spans="1:6" ht="12.75" customHeight="1" x14ac:dyDescent="0.2">
      <c r="A9" s="17"/>
      <c r="B9" s="17"/>
      <c r="C9" s="17"/>
      <c r="D9" s="17"/>
      <c r="E9" s="17"/>
      <c r="F9" s="17"/>
    </row>
    <row r="10" spans="1:6" ht="12.75" customHeight="1" x14ac:dyDescent="0.2">
      <c r="A10" s="17"/>
      <c r="B10" s="31"/>
      <c r="C10" s="17"/>
      <c r="D10" s="17"/>
      <c r="E10" s="17"/>
      <c r="F10" s="17"/>
    </row>
    <row r="11" spans="1:6" ht="12.75" customHeight="1" x14ac:dyDescent="0.2"/>
    <row r="12" spans="1:6" ht="12.75" customHeight="1" x14ac:dyDescent="0.2"/>
    <row r="13" spans="1:6" ht="12.75" customHeight="1" x14ac:dyDescent="0.2"/>
    <row r="14" spans="1:6" ht="12.75" customHeight="1" x14ac:dyDescent="0.2"/>
    <row r="15" spans="1:6" ht="12.75" customHeight="1" x14ac:dyDescent="0.2"/>
    <row r="16" spans="1:6" ht="12.75" customHeight="1" x14ac:dyDescent="0.2"/>
    <row r="17" ht="12.75" customHeight="1" x14ac:dyDescent="0.2"/>
    <row r="18" ht="24.75" customHeight="1" x14ac:dyDescent="0.2"/>
    <row r="19" ht="12.75" customHeight="1" x14ac:dyDescent="0.2"/>
  </sheetData>
  <sheetProtection password="CB57" sheet="1" objects="1" scenarios="1"/>
  <mergeCells count="1">
    <mergeCell ref="C8:E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Kryci list</vt:lpstr>
      <vt:lpstr>CENOVÁ TABULKA</vt:lpstr>
      <vt:lpstr>STAVEBNÍ</vt:lpstr>
      <vt:lpstr>GASTRO</vt:lpstr>
      <vt:lpstr>TRUHLÁŘSKÉ VÝROBKY</vt:lpstr>
      <vt:lpstr>CHLAZENÍ</vt:lpstr>
      <vt:lpstr>OSVĚTLENÍ</vt:lpstr>
      <vt:lpstr>SILNOPROUD</vt:lpstr>
      <vt:lpstr>SLABOPROUD</vt:lpstr>
      <vt:lpstr>__MAIN3__</vt:lpstr>
      <vt:lpstr>__TE0__</vt:lpstr>
      <vt:lpstr>OSVĚTLENÍ!Oblast_tisku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Marhoul Michal</cp:lastModifiedBy>
  <cp:lastPrinted>2016-11-07T10:08:24Z</cp:lastPrinted>
  <dcterms:created xsi:type="dcterms:W3CDTF">2007-10-16T11:08:58Z</dcterms:created>
  <dcterms:modified xsi:type="dcterms:W3CDTF">2016-12-19T13:55:52Z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-591907081</vt:i4>
  </property>
  <property fmtid="{D5CDD505-2E9C-101B-9397-08002B2CF9AE}" pid="4" name="_EmailSubject">
    <vt:lpwstr>Dokumentace č. 92-400 -16 na modernizaci kantýny</vt:lpwstr>
  </property>
  <property fmtid="{D5CDD505-2E9C-101B-9397-08002B2CF9AE}" pid="5" name="_AuthorEmail">
    <vt:lpwstr>Michal.Marhoul@cnb.cz</vt:lpwstr>
  </property>
  <property fmtid="{D5CDD505-2E9C-101B-9397-08002B2CF9AE}" pid="6" name="_AuthorEmailDisplayName">
    <vt:lpwstr>Marhoul Michal</vt:lpwstr>
  </property>
  <property fmtid="{D5CDD505-2E9C-101B-9397-08002B2CF9AE}" pid="7" name="_PreviousAdHocReviewCycleID">
    <vt:i4>1636862461</vt:i4>
  </property>
</Properties>
</file>