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4935" tabRatio="790" firstSheet="13" activeTab="18"/>
  </bookViews>
  <sheets>
    <sheet name="Souhrnná nabídková cena" sheetId="32" r:id="rId1"/>
    <sheet name="PS1" sheetId="1" r:id="rId2"/>
    <sheet name="PS2" sheetId="2" r:id="rId3"/>
    <sheet name="PS3" sheetId="3" r:id="rId4"/>
    <sheet name="PS4" sheetId="4" r:id="rId5"/>
    <sheet name="PS5" sheetId="5" r:id="rId6"/>
    <sheet name="PS6" sheetId="6" r:id="rId7"/>
    <sheet name="PS7" sheetId="7" r:id="rId8"/>
    <sheet name="PS8" sheetId="8" r:id="rId9"/>
    <sheet name="PS9" sheetId="9" r:id="rId10"/>
    <sheet name="PS10" sheetId="10" r:id="rId11"/>
    <sheet name="PS11" sheetId="11" r:id="rId12"/>
    <sheet name="PS12" sheetId="12" r:id="rId13"/>
    <sheet name="PS13" sheetId="13" r:id="rId14"/>
    <sheet name="PS14" sheetId="14" r:id="rId15"/>
    <sheet name="PS15" sheetId="15" r:id="rId16"/>
    <sheet name="PS16" sheetId="16" r:id="rId17"/>
    <sheet name="Tab.17a" sheetId="17" r:id="rId18"/>
    <sheet name="Tab.17b" sheetId="18" r:id="rId19"/>
    <sheet name="Tab.17c" sheetId="19" r:id="rId20"/>
    <sheet name="Tab.18" sheetId="20" r:id="rId21"/>
    <sheet name="Tab.19" sheetId="21" r:id="rId22"/>
    <sheet name="Tab.20" sheetId="22" r:id="rId23"/>
    <sheet name="Tab.21" sheetId="24" r:id="rId24"/>
    <sheet name="Tab.22" sheetId="25" r:id="rId25"/>
    <sheet name="Tab.23" sheetId="26" r:id="rId26"/>
    <sheet name="Tab.24" sheetId="27" r:id="rId27"/>
    <sheet name="Tab.25" sheetId="28" r:id="rId28"/>
    <sheet name="Tab.26" sheetId="29" r:id="rId29"/>
    <sheet name="Tab.28" sheetId="30" r:id="rId30"/>
    <sheet name="Tab.30" sheetId="31" r:id="rId31"/>
    <sheet name="List1" sheetId="33" r:id="rId32"/>
  </sheets>
  <definedNames/>
  <calcPr calcId="145621"/>
</workbook>
</file>

<file path=xl/sharedStrings.xml><?xml version="1.0" encoding="utf-8"?>
<sst xmlns="http://schemas.openxmlformats.org/spreadsheetml/2006/main" count="855" uniqueCount="316">
  <si>
    <t>České Budějovice</t>
  </si>
  <si>
    <t>Tabulka č. 1</t>
  </si>
  <si>
    <t>PS1 Otopná soustava</t>
  </si>
  <si>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</si>
  <si>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</si>
  <si>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</si>
  <si>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</si>
  <si>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</si>
  <si>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</si>
  <si>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</si>
  <si>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</si>
  <si>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hod.</t>
  </si>
  <si>
    <t>Celkem ceny prací a činností za 4 roky v Kč bez DPH</t>
  </si>
  <si>
    <t>výjezd</t>
  </si>
  <si>
    <t>Celkové náklady za 4 roky v Kč bez DPH</t>
  </si>
  <si>
    <t>Cena za jeden výjezd (pro činnosti na výzvu) v pracovních dnech v době od 18:00 hod do 06:00 hod a ve dnech pracovního volna</t>
  </si>
  <si>
    <t>Cena za výjezd</t>
  </si>
  <si>
    <t>Cena za výjezdy za 4 roky v Kč bez DPH</t>
  </si>
  <si>
    <t>PS2 Příprava TV, servis sanitární techniky a odpadů</t>
  </si>
  <si>
    <t>Tabulka č. 2</t>
  </si>
  <si>
    <t>PS3 Vzduchotechnika a větrání</t>
  </si>
  <si>
    <t>Tabulka č. 3</t>
  </si>
  <si>
    <t>PS4 Chlazení</t>
  </si>
  <si>
    <t>Tabulka č. 4</t>
  </si>
  <si>
    <t>PS5 Elektro silnoproud</t>
  </si>
  <si>
    <t>PS7 Elektro slaboproud</t>
  </si>
  <si>
    <t>PS8 Výtahy a zdvihové plošiny</t>
  </si>
  <si>
    <t>PS9 ISŘ technologií budovy</t>
  </si>
  <si>
    <t>PS10 Potrubní pošta</t>
  </si>
  <si>
    <t>Tabulka č. 10</t>
  </si>
  <si>
    <t>Tabulka č. 9</t>
  </si>
  <si>
    <t>Tabulka č. 8</t>
  </si>
  <si>
    <t>Tabulka č. 7</t>
  </si>
  <si>
    <t>Tabulka č. 6</t>
  </si>
  <si>
    <t>Tabulka č. 5</t>
  </si>
  <si>
    <t>Tabulka č. 16</t>
  </si>
  <si>
    <t>Tabulka č. 15</t>
  </si>
  <si>
    <t>Tabulka č. 14</t>
  </si>
  <si>
    <t>Tabulka č. 13</t>
  </si>
  <si>
    <t>Tabulka č. 12</t>
  </si>
  <si>
    <t>Tabulka č. 11</t>
  </si>
  <si>
    <t>PS11 Centrální vysavač</t>
  </si>
  <si>
    <t>PS12 Manipulační technika</t>
  </si>
  <si>
    <t>PS13 Servis archivní techniky</t>
  </si>
  <si>
    <t>PS14 Servis a opravy oken, dveří a žaluzií</t>
  </si>
  <si>
    <t>PS15 Věcné prostředky požární ochrany</t>
  </si>
  <si>
    <t>PS16 Servis gastrovybavení a stravovacích technologií</t>
  </si>
  <si>
    <t>ks</t>
  </si>
  <si>
    <t>Tabulka č. 17a</t>
  </si>
  <si>
    <t>Členění ploch pravidelného úklidu včetně jednotkových cen a četnosti úklidu</t>
  </si>
  <si>
    <t>Specifikace prostor a povrchů</t>
  </si>
  <si>
    <t>Množství,  výměra [jedn.]</t>
  </si>
  <si>
    <t>Četnost [dnů/měs.]</t>
  </si>
  <si>
    <t>Jednotková cena [Kč bez DPH/jedn.]</t>
  </si>
  <si>
    <t>Měsíční náklad [Kč bez DPH]</t>
  </si>
  <si>
    <t>m2</t>
  </si>
  <si>
    <t>Tabulka č. 17b</t>
  </si>
  <si>
    <t>Rozpis prací prováděných nad rámec pravidelného úklidu včetně jednotkových cen</t>
  </si>
  <si>
    <t>Roční náklad [Kč bez DPH]</t>
  </si>
  <si>
    <t>1) Čištění koberců</t>
  </si>
  <si>
    <t>2) Mytí oken vč. rámů a parapetů - celková výměra umývaných okenních ploch</t>
  </si>
  <si>
    <t xml:space="preserve"> - okna zdvojená (vakuová)</t>
  </si>
  <si>
    <t xml:space="preserve"> - okna dvojitá špaletová</t>
  </si>
  <si>
    <t xml:space="preserve"> - prosklené stěny (fasáda-horolez.tech)</t>
  </si>
  <si>
    <t xml:space="preserve"> - prosklené stěny (interiér)</t>
  </si>
  <si>
    <t xml:space="preserve"> - střešní okna</t>
  </si>
  <si>
    <t>3) Vchodové dveře - dub+ sklo</t>
  </si>
  <si>
    <t>4) Čištění čalounění</t>
  </si>
  <si>
    <t>5) Mytí osvětlovacích těles</t>
  </si>
  <si>
    <t>6) Mytí lustrů</t>
  </si>
  <si>
    <t>7) Čištění žaluzií</t>
  </si>
  <si>
    <t xml:space="preserve"> - vertikální (šíře 9 cm)</t>
  </si>
  <si>
    <t xml:space="preserve"> - horizontální</t>
  </si>
  <si>
    <t>8) Úklid po malířích</t>
  </si>
  <si>
    <t>11) Voskování linolea DLW vč. Zdvoj. podlah</t>
  </si>
  <si>
    <t>12) Údržba mozaiky (teraco)</t>
  </si>
  <si>
    <t>Pro údržbu specifických povrchů jsou jejich výrobci doporučeny následující přípravky:</t>
  </si>
  <si>
    <t>parkety - přípravky zn. BONA nebo LOBA (polish),</t>
  </si>
  <si>
    <t>linoleum, zdvoj podlaha - výrobky fy. Henkel, Johnson, Tana (vosky),</t>
  </si>
  <si>
    <t>U položek "voskování a polish" jednotková cena zahrnuje odmytí starého a položení nového.</t>
  </si>
  <si>
    <t xml:space="preserve">Položky uvedené v této příloze jsou stanoveny modelově, fakturace probíhá dle skutečnosti. </t>
  </si>
  <si>
    <t>Tabulka č. 17c</t>
  </si>
  <si>
    <t>Historická budova a přístavba pobočky ČNB České Budějovice</t>
  </si>
  <si>
    <t>l</t>
  </si>
  <si>
    <t>WC gel osvěžovač vzduchu - ks</t>
  </si>
  <si>
    <t>Spotřební materiál celkem - měsíční náklady</t>
  </si>
  <si>
    <t>Uvedené počty kusů jsou stanoveny modelově, fakturace probíhá dle skutečné spotřeby.</t>
  </si>
  <si>
    <t>Tabulka č. 18</t>
  </si>
  <si>
    <t>vývoz</t>
  </si>
  <si>
    <t>Pravidelný odvoz plastových odpadů (nádoba 240 l - 1x týdně)</t>
  </si>
  <si>
    <t>Pravidelný odvoz separovaného papíru a lepenkových obalů ( 2 x nádoba 240 l - 1x týdně)</t>
  </si>
  <si>
    <t>Odvoz a likvidace odpadu skartací (2x ročně)</t>
  </si>
  <si>
    <t>kg</t>
  </si>
  <si>
    <t>Mimořádný odvoz a likvidace vyřazeného majetku (1x ročně)</t>
  </si>
  <si>
    <t>Tabulka č. 19</t>
  </si>
  <si>
    <t>Cena za jeden výjezd (pro činnosti na výzvu)</t>
  </si>
  <si>
    <t>Dopravné za 4 roky v Kč bez DPH</t>
  </si>
  <si>
    <t>Tabulka č. 20</t>
  </si>
  <si>
    <t>Servis a opravy nábytku</t>
  </si>
  <si>
    <t>Tabulka č. 21</t>
  </si>
  <si>
    <t>Malířské a lakýrnické práce</t>
  </si>
  <si>
    <t xml:space="preserve">Malba stěn a stropů (JUPOL) </t>
  </si>
  <si>
    <t>bm</t>
  </si>
  <si>
    <t xml:space="preserve">hod. </t>
  </si>
  <si>
    <t>*kvalitní nátěrová hmota (např. Düfa)</t>
  </si>
  <si>
    <t>**kvalitní lazurovací hmota (např. SADOLIN extra)</t>
  </si>
  <si>
    <t>PS6 Záložní zdroj DA</t>
  </si>
  <si>
    <t>Tabulka č. 22</t>
  </si>
  <si>
    <t>Stavební přípomoci</t>
  </si>
  <si>
    <t>Činnosti (bez materiálu)</t>
  </si>
  <si>
    <t>Tabulka č. 23</t>
  </si>
  <si>
    <t>Zámečnické práce</t>
  </si>
  <si>
    <t>Drobné svářečské práce, broušení, řezání atd.</t>
  </si>
  <si>
    <t>Tabulka č. 24</t>
  </si>
  <si>
    <t>Stěhování</t>
  </si>
  <si>
    <t>Stěhování nábytku</t>
  </si>
  <si>
    <t>Stěhování těžkých břemen</t>
  </si>
  <si>
    <t>Přesun hmot</t>
  </si>
  <si>
    <t>Tabulka č. 25</t>
  </si>
  <si>
    <t>Péče o zeleň, zahradnické služby</t>
  </si>
  <si>
    <t>Tabulka č. 26</t>
  </si>
  <si>
    <t>Deratizace, desinsekce</t>
  </si>
  <si>
    <t>Tabulka č. 28</t>
  </si>
  <si>
    <t>Zajištění vlajkové výzdoby</t>
  </si>
  <si>
    <t>10) Práce výškové (horolez.technika)-např. čištění okapů apod.</t>
  </si>
  <si>
    <r>
      <t>Pozn</t>
    </r>
    <r>
      <rPr>
        <u val="single"/>
        <sz val="10"/>
        <rFont val="Times New Roman"/>
        <family val="1"/>
      </rPr>
      <t>.:</t>
    </r>
  </si>
  <si>
    <r>
      <t>Poznámky:</t>
    </r>
    <r>
      <rPr>
        <b/>
        <sz val="10"/>
        <rFont val="Times New Roman"/>
        <family val="1"/>
      </rPr>
      <t xml:space="preserve"> </t>
    </r>
  </si>
  <si>
    <t>13) Polish na parkety</t>
  </si>
  <si>
    <t>14) Údržba dřevěných obkladů stěn</t>
  </si>
  <si>
    <t>15) Údržba chodbových dlažeb - polym. vosky</t>
  </si>
  <si>
    <t>16) Údržba kamenné fasády (horolez. technika)</t>
  </si>
  <si>
    <t>17) Úklid skladů a spisoven</t>
  </si>
  <si>
    <t>18) Úklid trezorů</t>
  </si>
  <si>
    <t>lhůty</t>
  </si>
  <si>
    <t>Revize budovy celková</t>
  </si>
  <si>
    <t>5 let</t>
  </si>
  <si>
    <t>x</t>
  </si>
  <si>
    <t>4 roky</t>
  </si>
  <si>
    <t>Hromosvody</t>
  </si>
  <si>
    <t>celkem</t>
  </si>
  <si>
    <t>Pravidelný odvoz  komunálního odpadu - popis dle přílohy č. 1 smlouvy (2 x nádoba 240 l - 1x týdně)</t>
  </si>
  <si>
    <r>
      <t>m</t>
    </r>
    <r>
      <rPr>
        <vertAlign val="superscript"/>
        <sz val="11"/>
        <rFont val="Times New Roman"/>
        <family val="1"/>
      </rPr>
      <t>2</t>
    </r>
  </si>
  <si>
    <t>servisní den</t>
  </si>
  <si>
    <t>Modelová četnost [úkon/rok]</t>
  </si>
  <si>
    <t>bod 19) jedná se o zimní období v době od 6:00 do 17:00 v případě spadu sněhu a zniku náledí</t>
  </si>
  <si>
    <t>Tabulka č. 30</t>
  </si>
  <si>
    <t>Cena za jeden výjezd  v pracovních dnech v době od 6:00 hod do 18:00 hod</t>
  </si>
  <si>
    <t>Spotřebiče (revize 1x za rok)</t>
  </si>
  <si>
    <t>Spotřebiče (revize 1x za 2 roky)</t>
  </si>
  <si>
    <t>Modelově stanovené měsíční množství [jedn.]</t>
  </si>
  <si>
    <t>Další práce na údržbě zeleně</t>
  </si>
  <si>
    <t>hod</t>
  </si>
  <si>
    <t>Ceny pro elektrické spotřebiče a nářadí jsou včetně vydání a vyplnění karty spotřebiče.</t>
  </si>
  <si>
    <t>Neobsazeno</t>
  </si>
  <si>
    <t>Pravidelný úklid celkem - náklady za 4 roky</t>
  </si>
  <si>
    <t>Práce nad rámec prav. úklidu celkem - náklady za 4 roky</t>
  </si>
  <si>
    <t>Spotřební materiál celkem - náklady za 4 roky</t>
  </si>
  <si>
    <t xml:space="preserve"> -chodník LÉTO/ZIMA</t>
  </si>
  <si>
    <t>Pravidelný úklid celkem - roční náklady</t>
  </si>
  <si>
    <t>Cena celkem za 4 roky bez DPH (2017 až 2020)</t>
  </si>
  <si>
    <t>1 ks</t>
  </si>
  <si>
    <t xml:space="preserve"> Měsíční náklady 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</si>
  <si>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</si>
  <si>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</si>
  <si>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</si>
  <si>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</si>
  <si>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</si>
  <si>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</si>
  <si>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</si>
  <si>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</si>
  <si>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</si>
  <si>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</si>
  <si>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</si>
  <si>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</si>
  <si>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PS13</t>
  </si>
  <si>
    <t>PS14</t>
  </si>
  <si>
    <t>PS15</t>
  </si>
  <si>
    <t>PS16</t>
  </si>
  <si>
    <t>Tab. 17a</t>
  </si>
  <si>
    <t>Tab. 17b</t>
  </si>
  <si>
    <t>Tab. 17c</t>
  </si>
  <si>
    <t>Tab. 18</t>
  </si>
  <si>
    <t>Tab. 19</t>
  </si>
  <si>
    <t>Tab. 20</t>
  </si>
  <si>
    <t>Tab. 21</t>
  </si>
  <si>
    <t>Tab. 22</t>
  </si>
  <si>
    <t>Tab. 23</t>
  </si>
  <si>
    <t>Tab. 24</t>
  </si>
  <si>
    <t>Tab. 25</t>
  </si>
  <si>
    <t>Tab. 26</t>
  </si>
  <si>
    <t>Tab. 28</t>
  </si>
  <si>
    <t>Celkem v Kč bez DPH</t>
  </si>
  <si>
    <t>Celková nabídková cena za místo plnění České Budějovice</t>
  </si>
  <si>
    <t>!uchazeč tento list nevyplňuje; ceny se přenášejí automaticky z ostatních listů tabulky!</t>
  </si>
  <si>
    <t>Tab. 30</t>
  </si>
  <si>
    <t>* cena činností včetně dopravy</t>
  </si>
  <si>
    <t>Pravidelná údržba při odstávce tepla - popis dle přílohy č. 1 smlouvy*</t>
  </si>
  <si>
    <t>Obsluha tlakových nádob - měsíční paušál*</t>
  </si>
  <si>
    <t>Provozní revize TNS*</t>
  </si>
  <si>
    <t>Vnitřní revize TNS*</t>
  </si>
  <si>
    <t>Tlaková zkouška TNS*</t>
  </si>
  <si>
    <t>Provádění oprav a činností na výzvu  v pracovních dnech v době od 6:00 hod do 18:00 hod</t>
  </si>
  <si>
    <t>Provádění oprav a činností na výzvu v pracovních dnech v době od 18:00 hod do 06:00 hod a ve dnech pracovního volna</t>
  </si>
  <si>
    <t>Čištění deskových výměníků*</t>
  </si>
  <si>
    <t>Provedení rozboru vody - na výzvu dle přílohy č. 1 smlouvy*</t>
  </si>
  <si>
    <t>Čištění geigerů*</t>
  </si>
  <si>
    <t>Pravidelná údržba - popis dle přílohy č. 1 smlouvy*</t>
  </si>
  <si>
    <t>Provádění oprav a činností na výzvu v pracovních dnech v době od 6:00 hod do 18:00 hod</t>
  </si>
  <si>
    <t>Pravidelná údržba vyhřívání okapů a svodů*</t>
  </si>
  <si>
    <t>Pravidelná údržba - popis dle přílohy č. 1 smlouvy včetně startu se zátěží*</t>
  </si>
  <si>
    <t>Pravidelná měsíční kontrola a start DA*</t>
  </si>
  <si>
    <t>Kontrola spalinové cesty*</t>
  </si>
  <si>
    <t>Odborné prohlídky výtahů dle ČSN včetně provádění pravidelné údržby - popis dle přílohy č.1 smlouvy*</t>
  </si>
  <si>
    <t>Provádění odborných zkoušek výtahů dle ČSN*</t>
  </si>
  <si>
    <t>Zajištění a provedení inspekčních prohlídek výtahů dle ČSN*</t>
  </si>
  <si>
    <t>Údržba točny*</t>
  </si>
  <si>
    <t>Kontrola točny + revize*</t>
  </si>
  <si>
    <t>Kontrola každé 2 týdny a agenda dozorce výtahu *</t>
  </si>
  <si>
    <t>* cena všech činností včetně dopravy</t>
  </si>
  <si>
    <t>Odvoz, třídění a likvidace odpadu*</t>
  </si>
  <si>
    <t>Revize elektrických rozvodů, zařízení a spotřebičů*</t>
  </si>
  <si>
    <t>litr</t>
  </si>
  <si>
    <t>Činnosti technika správy objektu(TSO)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</si>
  <si>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</si>
  <si>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</si>
  <si>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Položky **</t>
  </si>
  <si>
    <t xml:space="preserve">** kopie revizních zpráv k nacenění jsou v příloze </t>
  </si>
  <si>
    <t>Cena za jeden výjezd (pro opravy a činnosti na výzvu)</t>
  </si>
  <si>
    <t>Cena za jeden výjezd (pro opravy a  činnosti na výzvu)</t>
  </si>
  <si>
    <t>Revize vytápění okapů</t>
  </si>
  <si>
    <t>Revize DA</t>
  </si>
  <si>
    <t>Spotřebiče</t>
  </si>
  <si>
    <t>Vyproštění osob*</t>
  </si>
  <si>
    <t>1) Kanceláře, bankovní hala</t>
  </si>
  <si>
    <t>3) Chodby, recepce</t>
  </si>
  <si>
    <t>2) Schodiště</t>
  </si>
  <si>
    <t>4) Učebny</t>
  </si>
  <si>
    <t>5) Výtahy</t>
  </si>
  <si>
    <t xml:space="preserve">6) Sociální zařízení </t>
  </si>
  <si>
    <t>7) Šatny</t>
  </si>
  <si>
    <t>8) Čajové kuchyňky</t>
  </si>
  <si>
    <t>9) Technické místnosti</t>
  </si>
  <si>
    <t>10) Venkovní plochy</t>
  </si>
  <si>
    <t>20) Úklid sněhu ze střechy</t>
  </si>
  <si>
    <t>19) Zajištění schůdnosti chodníku - bez vyžádání, automaticky dle akt. klimat. podmínek</t>
  </si>
  <si>
    <t>Spotřební materiál *</t>
  </si>
  <si>
    <t>* cena všech dodávaných materiálů je včetně dopravy</t>
  </si>
  <si>
    <t>Penetrace</t>
  </si>
  <si>
    <t>Škrabání</t>
  </si>
  <si>
    <t>Tmelení akrylovým tmelem v tubě</t>
  </si>
  <si>
    <t>Tmelení akrylovátovou stěrkou</t>
  </si>
  <si>
    <t>Bandážování</t>
  </si>
  <si>
    <t>Protiplísňový přípravek</t>
  </si>
  <si>
    <t>Opravy poškozených sádrokartonů</t>
  </si>
  <si>
    <t>Nátěry ocelových konstrukcí - barva syntetická*</t>
  </si>
  <si>
    <t>Nátěry ocelových konstrukcí - barva akrylátová*</t>
  </si>
  <si>
    <t>Nátěry truhlářských výrobků - barva syntetická*</t>
  </si>
  <si>
    <t>Nátěry truhlářských výrobků - barva akrylátová*</t>
  </si>
  <si>
    <t>Nátěry truhlářských výrobků dýhovaných - moření/lazura**</t>
  </si>
  <si>
    <t>Příplatek za práci v noci, víkendech a svátcích</t>
  </si>
  <si>
    <t>Manipulace s nábytkem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</si>
  <si>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</si>
  <si>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</si>
  <si>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</si>
  <si>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</si>
  <si>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</si>
  <si>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</si>
  <si>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</si>
  <si>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</si>
  <si>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</si>
  <si>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</si>
  <si>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</si>
  <si>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</si>
  <si>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</si>
  <si>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</si>
  <si>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</si>
  <si>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</si>
  <si>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</si>
  <si>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</si>
  <si>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Pronájem vysokozdvižné plošiny</t>
  </si>
  <si>
    <t>Pokládka požerových nástrah na hlodavce  v jedových staničkách*</t>
  </si>
  <si>
    <t>Postřik vnitřních prostor proti hmyzu (včetně materiálu)*</t>
  </si>
  <si>
    <t>Postřik spár na fasádě proti hmyzu *</t>
  </si>
  <si>
    <t>Dolep zábran proti dosedání holubů</t>
  </si>
  <si>
    <t>Odstranění hnízd a nánosů na parapetech a fasádních prvcích</t>
  </si>
  <si>
    <t>Vlajková výzdoba*</t>
  </si>
  <si>
    <t>Ćištění vlajek*</t>
  </si>
  <si>
    <t xml:space="preserve">Toaletní papír Jumbo role 230mm (recykl.dvouvrstvý, Standard šíře 90mm, 30g/m2) </t>
  </si>
  <si>
    <t>Ručník papírový skládaný ZZ (recykl. jednovrstvý zelený 230x250mm, 33-40g/m2) balení 250 listů</t>
  </si>
  <si>
    <t>Mýdlo tekuté dolévané - ( l)</t>
  </si>
  <si>
    <t>Náplň do hygbagů - ks</t>
  </si>
  <si>
    <t>Kontrola a periodická zkouška přenosných a mobilních hasících přístrojů - rozsah dle popisu  přílohy č. 1 smlouvy*</t>
  </si>
  <si>
    <t>Provozní kontrola požárních hydrantů - rozsah dle popisu  přílohy č. 1 smlouvy*</t>
  </si>
  <si>
    <t>Kontrola a seřízení požárních uzávěrů -  rozsah dle popisu  přílohy č. 1 smlouvy*</t>
  </si>
  <si>
    <t>Měsíční zkouška nouzového osvětlení -  rozsah dle popisu  přílohy č. 1 smlouvy*</t>
  </si>
  <si>
    <t>Roční zkouška provozuschopnosti požárně bezpečnostního zařízení pro nouzové osvětlení  - popis dle přílohy č. 1 smlouvy*</t>
  </si>
  <si>
    <t>Roční kontrola provozuschopnosti požárně bezpečnostního zařízení pro požární ucpávky - popis dle přílohy č. 1 smlouvy*</t>
  </si>
  <si>
    <t>Roční kontrola provozuschopnosti požárně bezpečnostního zařízení pro požární klapky - popis dle přílohy č. 1 smlouvy*</t>
  </si>
  <si>
    <t>Roční kontrola provozuschopnosti požárně bezpečnostního zařízení pro požární ventilátory - popis dle přílohy č. 1 smlouvy*</t>
  </si>
  <si>
    <t>Roční kontrola provozuschopnosti EPS - rozsah dle popisu přílohy č. 1 smlouvy*</t>
  </si>
  <si>
    <t>Půlroční zkouška činnosti EPS - rozsah dle popisu přílohy č. 1 smlouvy*</t>
  </si>
  <si>
    <t>Měsíční zkouška činnosti EPS - rozsah dle popisu přílohy č. 1 smlouvy*</t>
  </si>
  <si>
    <t>Vnější zeleň - odborná údržba 1x ročně (vypletí, zastřižení, doplnění mulčovací kůry, chemické ošetření, eventuelně výměna/doplnění, apod.) dle přílohy č. 1 smlouvy*</t>
  </si>
  <si>
    <t>Práce technika dle přílohy smlouvy č.1, bod l, odst.1*</t>
  </si>
  <si>
    <t xml:space="preserve">Pravidelný úklid* </t>
  </si>
  <si>
    <t>Práce na výzvu nad rámec pravidelného úklidu (model)*</t>
  </si>
  <si>
    <t>Práce nad rámec prav. úklidu celkem - roční náklady</t>
  </si>
  <si>
    <t>Spotřební materiál celkem - roční náklady</t>
  </si>
  <si>
    <t xml:space="preserve">Cena za jeden výjezd (pro opravy a činnosti na výzvu) </t>
  </si>
  <si>
    <t>Práce technika dle přílohy smlouvy č.1, bod l, odst.2 v pracovních dnech v době od 6:00 do 18:00 hod</t>
  </si>
  <si>
    <t>Práce technika dle přílohy smlouvy č.1, bod l, odst.2 v pracovních dnech v době od 18.00 do 6.00 a ve dnech pracovního volna</t>
  </si>
  <si>
    <t>9) Ostatní práce účtované podle počtu skutečně odpracovaných hodin (např. čištění vnitřků lednic, odklízení objemného odpadu z chodeb, "havarijní úklid" včetně úklidu po řemeslnících, …)</t>
  </si>
  <si>
    <t>Odborné školení preventivní požární hlídky a komplexní školení na ovládání  EPS v budově*</t>
  </si>
  <si>
    <t>Zajištění prvotního školení o PO zaměstnanců nájemců*</t>
  </si>
  <si>
    <t>Preventivní prohlídka objektu - rozsah dle popisu přílohy č. 1 smlouvy*</t>
  </si>
  <si>
    <t>Cvičný požární poplach - rozsah dle popisu přílohy č. 1 smlouvy*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</si>
</sst>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  <numFmt numFmtId="166" formatCode="#,##0\ &quot;Kč&quot;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9"/>
      <name val="Arial CE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rgb="FF00B0F0"/>
      <name val="Times New Roman"/>
      <family val="1"/>
    </font>
    <font>
      <sz val="10"/>
      <color theme="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6"/>
      <color theme="1"/>
      <name val="Calibri"/>
      <family val="2"/>
      <scheme val="minor"/>
    </font>
    <font>
      <b/>
      <u val="single"/>
      <sz val="14"/>
      <name val="Times New Roman"/>
      <family val="1"/>
    </font>
    <font>
      <sz val="11"/>
      <color rgb="FF000000"/>
      <name val="Times New Roman"/>
      <family val="1"/>
    </font>
    <font>
      <sz val="14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/>
      <top style="thin"/>
      <bottom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42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0" xfId="0" applyNumberFormat="1" applyFont="1" applyBorder="1"/>
    <xf numFmtId="0" fontId="5" fillId="0" borderId="11" xfId="0" applyFont="1" applyBorder="1"/>
    <xf numFmtId="0" fontId="4" fillId="0" borderId="12" xfId="0" applyFont="1" applyBorder="1"/>
    <xf numFmtId="4" fontId="4" fillId="0" borderId="13" xfId="0" applyNumberFormat="1" applyFont="1" applyBorder="1"/>
    <xf numFmtId="0" fontId="7" fillId="0" borderId="14" xfId="0" applyFont="1" applyBorder="1"/>
    <xf numFmtId="0" fontId="4" fillId="0" borderId="15" xfId="0" applyFont="1" applyBorder="1"/>
    <xf numFmtId="4" fontId="7" fillId="0" borderId="16" xfId="0" applyNumberFormat="1" applyFont="1" applyBorder="1"/>
    <xf numFmtId="4" fontId="5" fillId="0" borderId="13" xfId="0" applyNumberFormat="1" applyFont="1" applyBorder="1"/>
    <xf numFmtId="0" fontId="8" fillId="0" borderId="9" xfId="0" applyFont="1" applyBorder="1"/>
    <xf numFmtId="0" fontId="9" fillId="0" borderId="9" xfId="0" applyFont="1" applyFill="1" applyBorder="1" applyAlignment="1">
      <alignment vertical="center" wrapText="1"/>
    </xf>
    <xf numFmtId="3" fontId="9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left" vertical="center" wrapText="1"/>
    </xf>
    <xf numFmtId="0" fontId="10" fillId="0" borderId="9" xfId="0" applyFont="1" applyBorder="1"/>
    <xf numFmtId="0" fontId="4" fillId="0" borderId="17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4" xfId="0" applyFont="1" applyBorder="1"/>
    <xf numFmtId="4" fontId="10" fillId="0" borderId="10" xfId="0" applyNumberFormat="1" applyFont="1" applyBorder="1"/>
    <xf numFmtId="0" fontId="12" fillId="0" borderId="11" xfId="0" applyFont="1" applyBorder="1"/>
    <xf numFmtId="0" fontId="10" fillId="0" borderId="12" xfId="0" applyFont="1" applyBorder="1"/>
    <xf numFmtId="0" fontId="10" fillId="0" borderId="5" xfId="0" applyFont="1" applyBorder="1"/>
    <xf numFmtId="4" fontId="10" fillId="0" borderId="13" xfId="0" applyNumberFormat="1" applyFont="1" applyBorder="1"/>
    <xf numFmtId="0" fontId="14" fillId="0" borderId="14" xfId="0" applyFont="1" applyBorder="1"/>
    <xf numFmtId="0" fontId="10" fillId="0" borderId="15" xfId="0" applyFont="1" applyBorder="1"/>
    <xf numFmtId="4" fontId="14" fillId="0" borderId="16" xfId="0" applyNumberFormat="1" applyFont="1" applyBorder="1"/>
    <xf numFmtId="0" fontId="5" fillId="0" borderId="18" xfId="0" applyFont="1" applyBorder="1"/>
    <xf numFmtId="4" fontId="5" fillId="0" borderId="19" xfId="0" applyNumberFormat="1" applyFont="1" applyBorder="1"/>
    <xf numFmtId="4" fontId="4" fillId="0" borderId="8" xfId="0" applyNumberFormat="1" applyFont="1" applyBorder="1"/>
    <xf numFmtId="0" fontId="5" fillId="0" borderId="20" xfId="0" applyFont="1" applyBorder="1"/>
    <xf numFmtId="0" fontId="4" fillId="0" borderId="21" xfId="0" applyFont="1" applyBorder="1"/>
    <xf numFmtId="4" fontId="5" fillId="0" borderId="22" xfId="0" applyNumberFormat="1" applyFont="1" applyBorder="1"/>
    <xf numFmtId="0" fontId="10" fillId="0" borderId="9" xfId="0" applyFont="1" applyFill="1" applyBorder="1" applyAlignment="1">
      <alignment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10" fillId="0" borderId="4" xfId="0" applyNumberFormat="1" applyFont="1" applyBorder="1" applyAlignment="1">
      <alignment horizontal="right" vertical="center" wrapText="1"/>
    </xf>
    <xf numFmtId="4" fontId="10" fillId="2" borderId="4" xfId="43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4" xfId="0" applyBorder="1"/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Fill="1" applyBorder="1"/>
    <xf numFmtId="0" fontId="28" fillId="0" borderId="4" xfId="0" applyFont="1" applyBorder="1"/>
    <xf numFmtId="4" fontId="28" fillId="0" borderId="4" xfId="0" applyNumberFormat="1" applyFont="1" applyBorder="1" applyAlignment="1">
      <alignment horizontal="center"/>
    </xf>
    <xf numFmtId="0" fontId="30" fillId="0" borderId="0" xfId="0" applyFont="1"/>
    <xf numFmtId="4" fontId="4" fillId="3" borderId="4" xfId="0" applyNumberFormat="1" applyFont="1" applyFill="1" applyBorder="1"/>
    <xf numFmtId="0" fontId="4" fillId="3" borderId="4" xfId="0" applyFont="1" applyFill="1" applyBorder="1"/>
    <xf numFmtId="0" fontId="4" fillId="3" borderId="12" xfId="0" applyFont="1" applyFill="1" applyBorder="1"/>
    <xf numFmtId="0" fontId="4" fillId="3" borderId="7" xfId="0" applyFont="1" applyFill="1" applyBorder="1"/>
    <xf numFmtId="0" fontId="4" fillId="3" borderId="5" xfId="0" applyFont="1" applyFill="1" applyBorder="1"/>
    <xf numFmtId="0" fontId="10" fillId="3" borderId="7" xfId="0" applyFont="1" applyFill="1" applyBorder="1"/>
    <xf numFmtId="4" fontId="10" fillId="3" borderId="4" xfId="0" applyNumberFormat="1" applyFont="1" applyFill="1" applyBorder="1"/>
    <xf numFmtId="0" fontId="10" fillId="3" borderId="4" xfId="0" applyFont="1" applyFill="1" applyBorder="1"/>
    <xf numFmtId="0" fontId="10" fillId="3" borderId="12" xfId="0" applyFont="1" applyFill="1" applyBorder="1"/>
    <xf numFmtId="0" fontId="10" fillId="3" borderId="5" xfId="0" applyFont="1" applyFill="1" applyBorder="1"/>
    <xf numFmtId="0" fontId="27" fillId="0" borderId="0" xfId="45" applyFont="1">
      <alignment/>
      <protection/>
    </xf>
    <xf numFmtId="0" fontId="27" fillId="0" borderId="23" xfId="45" applyFont="1" applyBorder="1">
      <alignment/>
      <protection/>
    </xf>
    <xf numFmtId="0" fontId="32" fillId="0" borderId="24" xfId="45" applyFont="1" applyBorder="1">
      <alignment/>
      <protection/>
    </xf>
    <xf numFmtId="0" fontId="33" fillId="0" borderId="25" xfId="45" applyFont="1" applyBorder="1">
      <alignment/>
      <protection/>
    </xf>
    <xf numFmtId="4" fontId="10" fillId="0" borderId="4" xfId="0" applyNumberFormat="1" applyFont="1" applyBorder="1" applyAlignment="1">
      <alignment horizontal="left" vertical="center" wrapText="1"/>
    </xf>
    <xf numFmtId="4" fontId="10" fillId="4" borderId="4" xfId="27" applyNumberFormat="1" applyFont="1" applyFill="1" applyBorder="1" applyAlignment="1" applyProtection="1">
      <alignment horizontal="center"/>
      <protection locked="0"/>
    </xf>
    <xf numFmtId="4" fontId="10" fillId="4" borderId="4" xfId="0" applyNumberFormat="1" applyFont="1" applyFill="1" applyBorder="1" applyAlignment="1" applyProtection="1">
      <alignment horizontal="center"/>
      <protection locked="0"/>
    </xf>
    <xf numFmtId="4" fontId="10" fillId="4" borderId="7" xfId="27" applyNumberFormat="1" applyFont="1" applyFill="1" applyBorder="1" applyAlignment="1" applyProtection="1">
      <alignment horizontal="center"/>
      <protection locked="0"/>
    </xf>
    <xf numFmtId="4" fontId="10" fillId="5" borderId="4" xfId="0" applyNumberFormat="1" applyFont="1" applyFill="1" applyBorder="1" applyAlignment="1" applyProtection="1">
      <alignment horizontal="center"/>
      <protection locked="0"/>
    </xf>
    <xf numFmtId="4" fontId="10" fillId="5" borderId="4" xfId="27" applyNumberFormat="1" applyFont="1" applyFill="1" applyBorder="1" applyAlignment="1" applyProtection="1">
      <alignment horizontal="center"/>
      <protection locked="0"/>
    </xf>
    <xf numFmtId="2" fontId="10" fillId="4" borderId="4" xfId="44" applyNumberFormat="1" applyFont="1" applyFill="1" applyBorder="1" applyAlignment="1" applyProtection="1">
      <alignment horizontal="center"/>
      <protection locked="0"/>
    </xf>
    <xf numFmtId="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/>
    <xf numFmtId="0" fontId="27" fillId="0" borderId="23" xfId="45" applyFont="1" applyFill="1" applyBorder="1">
      <alignment/>
      <protection/>
    </xf>
    <xf numFmtId="0" fontId="37" fillId="0" borderId="27" xfId="0" applyFont="1" applyFill="1" applyBorder="1"/>
    <xf numFmtId="0" fontId="4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Protection="1"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Protection="1"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9" xfId="0" applyFont="1" applyBorder="1" applyProtection="1">
      <protection/>
    </xf>
    <xf numFmtId="0" fontId="4" fillId="0" borderId="4" xfId="0" applyFont="1" applyBorder="1" applyProtection="1">
      <protection/>
    </xf>
    <xf numFmtId="4" fontId="4" fillId="0" borderId="10" xfId="0" applyNumberFormat="1" applyFont="1" applyBorder="1" applyProtection="1">
      <protection/>
    </xf>
    <xf numFmtId="0" fontId="10" fillId="0" borderId="9" xfId="0" applyFont="1" applyFill="1" applyBorder="1" applyAlignment="1" applyProtection="1">
      <alignment vertical="center" wrapText="1"/>
      <protection/>
    </xf>
    <xf numFmtId="0" fontId="10" fillId="0" borderId="4" xfId="0" applyFont="1" applyBorder="1" applyProtection="1">
      <protection/>
    </xf>
    <xf numFmtId="0" fontId="10" fillId="0" borderId="9" xfId="0" applyFont="1" applyBorder="1" applyProtection="1">
      <protection/>
    </xf>
    <xf numFmtId="0" fontId="5" fillId="0" borderId="11" xfId="0" applyFont="1" applyBorder="1" applyProtection="1">
      <protection/>
    </xf>
    <xf numFmtId="0" fontId="4" fillId="0" borderId="12" xfId="0" applyFont="1" applyBorder="1" applyProtection="1">
      <protection/>
    </xf>
    <xf numFmtId="4" fontId="5" fillId="0" borderId="13" xfId="0" applyNumberFormat="1" applyFont="1" applyBorder="1" applyProtection="1">
      <protection/>
    </xf>
    <xf numFmtId="0" fontId="4" fillId="0" borderId="5" xfId="0" applyFont="1" applyBorder="1" applyProtection="1">
      <protection/>
    </xf>
    <xf numFmtId="0" fontId="7" fillId="0" borderId="14" xfId="0" applyFont="1" applyBorder="1" applyProtection="1">
      <protection/>
    </xf>
    <xf numFmtId="0" fontId="4" fillId="0" borderId="15" xfId="0" applyFont="1" applyBorder="1" applyProtection="1">
      <protection/>
    </xf>
    <xf numFmtId="4" fontId="7" fillId="0" borderId="16" xfId="0" applyNumberFormat="1" applyFont="1" applyBorder="1" applyProtection="1">
      <protection/>
    </xf>
    <xf numFmtId="0" fontId="27" fillId="0" borderId="0" xfId="45" applyFont="1" applyProtection="1">
      <alignment/>
      <protection/>
    </xf>
    <xf numFmtId="4" fontId="4" fillId="4" borderId="4" xfId="0" applyNumberFormat="1" applyFont="1" applyFill="1" applyBorder="1" applyProtection="1">
      <protection locked="0"/>
    </xf>
    <xf numFmtId="2" fontId="4" fillId="4" borderId="4" xfId="0" applyNumberFormat="1" applyFont="1" applyFill="1" applyBorder="1" applyProtection="1">
      <protection locked="0"/>
    </xf>
    <xf numFmtId="0" fontId="5" fillId="0" borderId="18" xfId="0" applyFont="1" applyBorder="1" applyProtection="1">
      <protection/>
    </xf>
    <xf numFmtId="4" fontId="5" fillId="0" borderId="19" xfId="0" applyNumberFormat="1" applyFont="1" applyBorder="1" applyProtection="1">
      <protection/>
    </xf>
    <xf numFmtId="4" fontId="4" fillId="0" borderId="8" xfId="0" applyNumberFormat="1" applyFont="1" applyBorder="1" applyProtection="1">
      <protection/>
    </xf>
    <xf numFmtId="2" fontId="4" fillId="4" borderId="12" xfId="0" applyNumberFormat="1" applyFont="1" applyFill="1" applyBorder="1" applyProtection="1">
      <protection locked="0"/>
    </xf>
    <xf numFmtId="0" fontId="5" fillId="0" borderId="20" xfId="0" applyFont="1" applyBorder="1" applyProtection="1">
      <protection/>
    </xf>
    <xf numFmtId="0" fontId="4" fillId="0" borderId="21" xfId="0" applyFont="1" applyBorder="1" applyProtection="1">
      <protection/>
    </xf>
    <xf numFmtId="4" fontId="5" fillId="0" borderId="22" xfId="0" applyNumberFormat="1" applyFont="1" applyBorder="1" applyProtection="1">
      <protection/>
    </xf>
    <xf numFmtId="0" fontId="10" fillId="0" borderId="23" xfId="45" applyFont="1" applyFill="1" applyBorder="1" applyAlignment="1" applyProtection="1">
      <alignment vertical="center" wrapText="1"/>
      <protection/>
    </xf>
    <xf numFmtId="4" fontId="10" fillId="0" borderId="4" xfId="0" applyNumberFormat="1" applyFont="1" applyBorder="1" applyAlignment="1" applyProtection="1">
      <alignment horizontal="left" vertical="center" wrapText="1"/>
      <protection/>
    </xf>
    <xf numFmtId="3" fontId="10" fillId="0" borderId="4" xfId="0" applyNumberFormat="1" applyFont="1" applyBorder="1" applyAlignment="1" applyProtection="1">
      <alignment horizontal="right" vertical="center" wrapText="1"/>
      <protection/>
    </xf>
    <xf numFmtId="4" fontId="27" fillId="0" borderId="10" xfId="0" applyNumberFormat="1" applyFont="1" applyBorder="1" applyProtection="1">
      <protection/>
    </xf>
    <xf numFmtId="0" fontId="10" fillId="0" borderId="4" xfId="0" applyNumberFormat="1" applyFont="1" applyBorder="1" applyAlignment="1" applyProtection="1">
      <alignment horizontal="right" vertical="center" wrapText="1"/>
      <protection/>
    </xf>
    <xf numFmtId="0" fontId="10" fillId="0" borderId="23" xfId="45" applyFont="1" applyBorder="1" applyAlignment="1" applyProtection="1">
      <alignment vertical="center" wrapText="1"/>
      <protection/>
    </xf>
    <xf numFmtId="4" fontId="27" fillId="6" borderId="4" xfId="0" applyNumberFormat="1" applyFont="1" applyFill="1" applyBorder="1" applyProtection="1">
      <protection locked="0"/>
    </xf>
    <xf numFmtId="2" fontId="4" fillId="4" borderId="5" xfId="0" applyNumberFormat="1" applyFont="1" applyFill="1" applyBorder="1" applyProtection="1">
      <protection locked="0"/>
    </xf>
    <xf numFmtId="0" fontId="10" fillId="0" borderId="0" xfId="0" applyFont="1" applyProtection="1">
      <protection/>
    </xf>
    <xf numFmtId="0" fontId="4" fillId="0" borderId="0" xfId="0" applyFont="1" applyAlignment="1" applyProtection="1">
      <alignment horizontal="center"/>
      <protection/>
    </xf>
    <xf numFmtId="44" fontId="12" fillId="0" borderId="0" xfId="21" applyFont="1" applyAlignment="1" applyProtection="1">
      <alignment horizontal="center"/>
      <protection/>
    </xf>
    <xf numFmtId="0" fontId="10" fillId="3" borderId="6" xfId="0" applyFont="1" applyFill="1" applyBorder="1" applyAlignment="1" applyProtection="1">
      <alignment/>
      <protection/>
    </xf>
    <xf numFmtId="4" fontId="10" fillId="3" borderId="7" xfId="0" applyNumberFormat="1" applyFont="1" applyFill="1" applyBorder="1" applyAlignment="1" applyProtection="1">
      <alignment horizontal="center"/>
      <protection/>
    </xf>
    <xf numFmtId="3" fontId="10" fillId="3" borderId="7" xfId="0" applyNumberFormat="1" applyFont="1" applyFill="1" applyBorder="1" applyAlignment="1" applyProtection="1">
      <alignment horizontal="center"/>
      <protection/>
    </xf>
    <xf numFmtId="4" fontId="10" fillId="0" borderId="8" xfId="0" applyNumberFormat="1" applyFont="1" applyBorder="1" applyAlignment="1" applyProtection="1">
      <alignment horizontal="center"/>
      <protection/>
    </xf>
    <xf numFmtId="0" fontId="4" fillId="3" borderId="28" xfId="0" applyFont="1" applyFill="1" applyBorder="1" applyProtection="1">
      <protection/>
    </xf>
    <xf numFmtId="4" fontId="10" fillId="3" borderId="4" xfId="0" applyNumberFormat="1" applyFont="1" applyFill="1" applyBorder="1" applyAlignment="1" applyProtection="1">
      <alignment horizontal="center"/>
      <protection/>
    </xf>
    <xf numFmtId="3" fontId="10" fillId="3" borderId="4" xfId="0" applyNumberFormat="1" applyFont="1" applyFill="1" applyBorder="1" applyAlignment="1" applyProtection="1">
      <alignment horizontal="center"/>
      <protection/>
    </xf>
    <xf numFmtId="4" fontId="10" fillId="0" borderId="4" xfId="27" applyNumberFormat="1" applyFont="1" applyBorder="1" applyAlignment="1" applyProtection="1">
      <alignment horizontal="center"/>
      <protection/>
    </xf>
    <xf numFmtId="4" fontId="10" fillId="0" borderId="10" xfId="0" applyNumberFormat="1" applyFont="1" applyBorder="1" applyAlignment="1" applyProtection="1">
      <alignment horizontal="center"/>
      <protection/>
    </xf>
    <xf numFmtId="0" fontId="10" fillId="3" borderId="9" xfId="0" applyFont="1" applyFill="1" applyBorder="1" applyAlignment="1" applyProtection="1">
      <alignment/>
      <protection/>
    </xf>
    <xf numFmtId="4" fontId="10" fillId="3" borderId="9" xfId="0" applyNumberFormat="1" applyFont="1" applyFill="1" applyBorder="1" applyAlignment="1" applyProtection="1">
      <alignment horizontal="left"/>
      <protection/>
    </xf>
    <xf numFmtId="0" fontId="4" fillId="3" borderId="9" xfId="0" applyFont="1" applyFill="1" applyBorder="1" applyProtection="1">
      <protection/>
    </xf>
    <xf numFmtId="4" fontId="8" fillId="0" borderId="4" xfId="27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 applyProtection="1">
      <alignment horizontal="center"/>
      <protection/>
    </xf>
    <xf numFmtId="0" fontId="31" fillId="3" borderId="9" xfId="0" applyFont="1" applyFill="1" applyBorder="1" applyProtection="1">
      <protection/>
    </xf>
    <xf numFmtId="0" fontId="4" fillId="3" borderId="0" xfId="0" applyFont="1" applyFill="1" applyBorder="1" applyProtection="1">
      <protection/>
    </xf>
    <xf numFmtId="0" fontId="10" fillId="3" borderId="9" xfId="0" applyFont="1" applyFill="1" applyBorder="1" applyProtection="1"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vertical="center"/>
      <protection/>
    </xf>
    <xf numFmtId="0" fontId="10" fillId="3" borderId="4" xfId="0" applyFont="1" applyFill="1" applyBorder="1" applyAlignment="1" applyProtection="1">
      <alignment vertical="center" wrapText="1"/>
      <protection/>
    </xf>
    <xf numFmtId="0" fontId="10" fillId="0" borderId="4" xfId="27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/>
      <protection/>
    </xf>
    <xf numFmtId="3" fontId="19" fillId="0" borderId="12" xfId="0" applyNumberFormat="1" applyFont="1" applyFill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3" fontId="19" fillId="0" borderId="12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Fill="1" applyBorder="1" applyAlignment="1" applyProtection="1">
      <alignment horizontal="center"/>
      <protection/>
    </xf>
    <xf numFmtId="4" fontId="19" fillId="0" borderId="13" xfId="0" applyNumberFormat="1" applyFont="1" applyBorder="1" applyAlignment="1" applyProtection="1">
      <alignment horizontal="center"/>
      <protection/>
    </xf>
    <xf numFmtId="0" fontId="12" fillId="3" borderId="14" xfId="0" applyFont="1" applyFill="1" applyBorder="1" applyAlignment="1" applyProtection="1">
      <alignment/>
      <protection/>
    </xf>
    <xf numFmtId="0" fontId="22" fillId="3" borderId="15" xfId="0" applyFont="1" applyFill="1" applyBorder="1" applyAlignment="1" applyProtection="1">
      <alignment horizontal="center"/>
      <protection/>
    </xf>
    <xf numFmtId="0" fontId="22" fillId="3" borderId="15" xfId="0" applyFont="1" applyFill="1" applyBorder="1" applyAlignment="1" applyProtection="1">
      <alignment/>
      <protection/>
    </xf>
    <xf numFmtId="0" fontId="22" fillId="3" borderId="29" xfId="0" applyFont="1" applyFill="1" applyBorder="1" applyAlignment="1" applyProtection="1">
      <alignment/>
      <protection/>
    </xf>
    <xf numFmtId="4" fontId="12" fillId="3" borderId="30" xfId="0" applyNumberFormat="1" applyFont="1" applyFill="1" applyBorder="1" applyAlignment="1" applyProtection="1">
      <alignment horizontal="center"/>
      <protection/>
    </xf>
    <xf numFmtId="0" fontId="14" fillId="3" borderId="14" xfId="0" applyFont="1" applyFill="1" applyBorder="1" applyAlignment="1" applyProtection="1">
      <alignment/>
      <protection/>
    </xf>
    <xf numFmtId="0" fontId="34" fillId="3" borderId="15" xfId="0" applyFont="1" applyFill="1" applyBorder="1" applyProtection="1">
      <protection/>
    </xf>
    <xf numFmtId="2" fontId="14" fillId="3" borderId="31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Protection="1">
      <protection/>
    </xf>
    <xf numFmtId="0" fontId="20" fillId="0" borderId="0" xfId="0" applyFont="1" applyFill="1" applyBorder="1" applyProtection="1"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9" xfId="0" applyFont="1" applyFill="1" applyBorder="1" applyAlignment="1" applyProtection="1">
      <alignment/>
      <protection/>
    </xf>
    <xf numFmtId="4" fontId="10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 horizontal="center"/>
      <protection/>
    </xf>
    <xf numFmtId="4" fontId="10" fillId="0" borderId="10" xfId="0" applyNumberFormat="1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/>
      <protection/>
    </xf>
    <xf numFmtId="3" fontId="10" fillId="0" borderId="4" xfId="0" applyNumberFormat="1" applyFont="1" applyFill="1" applyBorder="1" applyAlignment="1" applyProtection="1">
      <alignment horizontal="center"/>
      <protection/>
    </xf>
    <xf numFmtId="4" fontId="24" fillId="0" borderId="4" xfId="0" applyNumberFormat="1" applyFont="1" applyFill="1" applyBorder="1" applyAlignment="1" applyProtection="1">
      <alignment horizontal="center"/>
      <protection/>
    </xf>
    <xf numFmtId="4" fontId="10" fillId="0" borderId="4" xfId="27" applyNumberFormat="1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left"/>
      <protection/>
    </xf>
    <xf numFmtId="0" fontId="10" fillId="0" borderId="9" xfId="0" applyFont="1" applyFill="1" applyBorder="1" applyAlignment="1" applyProtection="1">
      <alignment wrapText="1"/>
      <protection/>
    </xf>
    <xf numFmtId="0" fontId="4" fillId="0" borderId="4" xfId="0" applyFont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4" fontId="10" fillId="0" borderId="12" xfId="0" applyNumberFormat="1" applyFont="1" applyFill="1" applyBorder="1" applyAlignment="1" applyProtection="1">
      <alignment horizontal="center"/>
      <protection/>
    </xf>
    <xf numFmtId="3" fontId="10" fillId="0" borderId="12" xfId="0" applyNumberFormat="1" applyFont="1" applyFill="1" applyBorder="1" applyAlignment="1" applyProtection="1">
      <alignment horizontal="center"/>
      <protection/>
    </xf>
    <xf numFmtId="4" fontId="10" fillId="0" borderId="13" xfId="0" applyNumberFormat="1" applyFont="1" applyFill="1" applyBorder="1" applyAlignment="1" applyProtection="1">
      <alignment horizontal="center"/>
      <protection/>
    </xf>
    <xf numFmtId="0" fontId="14" fillId="7" borderId="32" xfId="45" applyFont="1" applyFill="1" applyBorder="1" applyAlignment="1" applyProtection="1">
      <alignment/>
      <protection/>
    </xf>
    <xf numFmtId="0" fontId="14" fillId="7" borderId="33" xfId="45" applyFont="1" applyFill="1" applyBorder="1" applyAlignment="1" applyProtection="1">
      <alignment horizontal="center"/>
      <protection/>
    </xf>
    <xf numFmtId="0" fontId="14" fillId="7" borderId="33" xfId="45" applyFont="1" applyFill="1" applyBorder="1" applyAlignment="1" applyProtection="1">
      <alignment/>
      <protection/>
    </xf>
    <xf numFmtId="0" fontId="14" fillId="7" borderId="34" xfId="45" applyFont="1" applyFill="1" applyBorder="1" applyAlignment="1" applyProtection="1">
      <alignment horizontal="center"/>
      <protection/>
    </xf>
    <xf numFmtId="4" fontId="14" fillId="7" borderId="35" xfId="45" applyNumberFormat="1" applyFont="1" applyFill="1" applyBorder="1" applyAlignment="1" applyProtection="1">
      <alignment horizontal="center"/>
      <protection/>
    </xf>
    <xf numFmtId="0" fontId="14" fillId="8" borderId="14" xfId="0" applyFont="1" applyFill="1" applyBorder="1" applyAlignment="1" applyProtection="1">
      <alignment/>
      <protection/>
    </xf>
    <xf numFmtId="0" fontId="14" fillId="8" borderId="15" xfId="0" applyFont="1" applyFill="1" applyBorder="1" applyAlignment="1" applyProtection="1">
      <alignment horizontal="center"/>
      <protection/>
    </xf>
    <xf numFmtId="0" fontId="14" fillId="8" borderId="15" xfId="0" applyFont="1" applyFill="1" applyBorder="1" applyAlignment="1" applyProtection="1">
      <alignment/>
      <protection/>
    </xf>
    <xf numFmtId="0" fontId="14" fillId="8" borderId="16" xfId="0" applyFont="1" applyFill="1" applyBorder="1" applyAlignment="1" applyProtection="1">
      <alignment horizontal="center"/>
      <protection/>
    </xf>
    <xf numFmtId="4" fontId="14" fillId="8" borderId="31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Protection="1">
      <protection/>
    </xf>
    <xf numFmtId="4" fontId="22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Protection="1"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22" fillId="0" borderId="36" xfId="0" applyFont="1" applyFill="1" applyBorder="1" applyAlignment="1" applyProtection="1">
      <alignment horizontal="left" vertical="center"/>
      <protection/>
    </xf>
    <xf numFmtId="0" fontId="22" fillId="3" borderId="37" xfId="0" applyFont="1" applyFill="1" applyBorder="1" applyAlignment="1" applyProtection="1">
      <alignment horizontal="center" vertical="top" wrapText="1"/>
      <protection/>
    </xf>
    <xf numFmtId="0" fontId="22" fillId="3" borderId="38" xfId="0" applyFont="1" applyFill="1" applyBorder="1" applyAlignment="1" applyProtection="1">
      <alignment horizontal="center" vertical="top" wrapText="1"/>
      <protection/>
    </xf>
    <xf numFmtId="0" fontId="10" fillId="0" borderId="9" xfId="0" applyFont="1" applyBorder="1" applyAlignment="1" applyProtection="1">
      <alignment wrapText="1"/>
      <protection/>
    </xf>
    <xf numFmtId="0" fontId="10" fillId="0" borderId="4" xfId="0" applyFont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/>
    </xf>
    <xf numFmtId="2" fontId="4" fillId="0" borderId="39" xfId="0" applyNumberFormat="1" applyFont="1" applyBorder="1" applyAlignment="1" applyProtection="1">
      <alignment horizontal="center"/>
      <protection/>
    </xf>
    <xf numFmtId="0" fontId="12" fillId="3" borderId="36" xfId="0" applyFont="1" applyFill="1" applyBorder="1" applyProtection="1">
      <protection/>
    </xf>
    <xf numFmtId="0" fontId="4" fillId="3" borderId="37" xfId="0" applyFont="1" applyFill="1" applyBorder="1" applyAlignment="1" applyProtection="1">
      <alignment horizontal="center"/>
      <protection/>
    </xf>
    <xf numFmtId="2" fontId="4" fillId="3" borderId="40" xfId="0" applyNumberFormat="1" applyFont="1" applyFill="1" applyBorder="1" applyAlignment="1" applyProtection="1">
      <alignment horizontal="center"/>
      <protection/>
    </xf>
    <xf numFmtId="2" fontId="22" fillId="3" borderId="8" xfId="0" applyNumberFormat="1" applyFont="1" applyFill="1" applyBorder="1" applyAlignment="1" applyProtection="1">
      <alignment horizontal="center"/>
      <protection/>
    </xf>
    <xf numFmtId="2" fontId="4" fillId="3" borderId="14" xfId="0" applyNumberFormat="1" applyFont="1" applyFill="1" applyBorder="1" applyAlignment="1" applyProtection="1">
      <alignment horizontal="center"/>
      <protection/>
    </xf>
    <xf numFmtId="0" fontId="14" fillId="7" borderId="41" xfId="45" applyFont="1" applyFill="1" applyBorder="1" applyProtection="1">
      <alignment/>
      <protection/>
    </xf>
    <xf numFmtId="0" fontId="38" fillId="7" borderId="42" xfId="45" applyFont="1" applyFill="1" applyBorder="1" applyAlignment="1" applyProtection="1">
      <alignment horizontal="center"/>
      <protection/>
    </xf>
    <xf numFmtId="2" fontId="38" fillId="7" borderId="42" xfId="45" applyNumberFormat="1" applyFont="1" applyFill="1" applyBorder="1" applyAlignment="1" applyProtection="1">
      <alignment horizontal="center"/>
      <protection/>
    </xf>
    <xf numFmtId="2" fontId="34" fillId="7" borderId="43" xfId="45" applyNumberFormat="1" applyFont="1" applyFill="1" applyBorder="1" applyAlignment="1" applyProtection="1">
      <alignment horizontal="center"/>
      <protection/>
    </xf>
    <xf numFmtId="2" fontId="14" fillId="7" borderId="44" xfId="45" applyNumberFormat="1" applyFont="1" applyFill="1" applyBorder="1" applyAlignment="1" applyProtection="1">
      <alignment horizontal="center"/>
      <protection/>
    </xf>
    <xf numFmtId="0" fontId="14" fillId="3" borderId="45" xfId="0" applyFont="1" applyFill="1" applyBorder="1" applyProtection="1">
      <protection/>
    </xf>
    <xf numFmtId="0" fontId="4" fillId="3" borderId="46" xfId="0" applyFont="1" applyFill="1" applyBorder="1" applyAlignment="1" applyProtection="1">
      <alignment horizontal="center"/>
      <protection/>
    </xf>
    <xf numFmtId="2" fontId="4" fillId="3" borderId="46" xfId="0" applyNumberFormat="1" applyFont="1" applyFill="1" applyBorder="1" applyAlignment="1" applyProtection="1">
      <alignment horizontal="center"/>
      <protection/>
    </xf>
    <xf numFmtId="2" fontId="20" fillId="3" borderId="47" xfId="0" applyNumberFormat="1" applyFont="1" applyFill="1" applyBorder="1" applyAlignment="1" applyProtection="1">
      <alignment horizontal="center"/>
      <protection/>
    </xf>
    <xf numFmtId="2" fontId="14" fillId="3" borderId="3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Protection="1">
      <protection/>
    </xf>
    <xf numFmtId="0" fontId="18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left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4" fontId="18" fillId="0" borderId="37" xfId="0" applyNumberFormat="1" applyFont="1" applyFill="1" applyBorder="1" applyAlignment="1" applyProtection="1">
      <alignment horizontal="center" vertical="center" wrapText="1"/>
      <protection/>
    </xf>
    <xf numFmtId="4" fontId="18" fillId="0" borderId="38" xfId="0" applyNumberFormat="1" applyFont="1" applyFill="1" applyBorder="1" applyAlignment="1" applyProtection="1">
      <alignment horizontal="center" vertical="center" wrapText="1"/>
      <protection/>
    </xf>
    <xf numFmtId="4" fontId="10" fillId="0" borderId="4" xfId="0" applyNumberFormat="1" applyFont="1" applyBorder="1" applyAlignment="1" applyProtection="1">
      <alignment horizontal="center" vertical="center" wrapText="1"/>
      <protection/>
    </xf>
    <xf numFmtId="3" fontId="10" fillId="0" borderId="4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28" xfId="0" applyFont="1" applyBorder="1" applyProtection="1">
      <protection/>
    </xf>
    <xf numFmtId="0" fontId="12" fillId="0" borderId="45" xfId="0" applyFont="1" applyFill="1" applyBorder="1" applyAlignment="1" applyProtection="1">
      <alignment horizontal="left" vertical="center" wrapText="1"/>
      <protection/>
    </xf>
    <xf numFmtId="4" fontId="10" fillId="0" borderId="46" xfId="0" applyNumberFormat="1" applyFont="1" applyBorder="1" applyAlignment="1" applyProtection="1">
      <alignment horizontal="center" vertical="center" wrapText="1"/>
      <protection/>
    </xf>
    <xf numFmtId="3" fontId="10" fillId="0" borderId="46" xfId="0" applyNumberFormat="1" applyFont="1" applyBorder="1" applyAlignment="1" applyProtection="1">
      <alignment horizontal="center" vertical="center" wrapText="1"/>
      <protection/>
    </xf>
    <xf numFmtId="4" fontId="10" fillId="0" borderId="47" xfId="0" applyNumberFormat="1" applyFont="1" applyFill="1" applyBorder="1" applyAlignment="1" applyProtection="1">
      <alignment horizontal="center" vertical="center" wrapText="1"/>
      <protection/>
    </xf>
    <xf numFmtId="4" fontId="12" fillId="0" borderId="13" xfId="0" applyNumberFormat="1" applyFont="1" applyBorder="1" applyAlignment="1" applyProtection="1">
      <alignment horizontal="center" vertical="center" wrapText="1"/>
      <protection/>
    </xf>
    <xf numFmtId="4" fontId="14" fillId="0" borderId="30" xfId="0" applyNumberFormat="1" applyFont="1" applyBorder="1" applyAlignment="1" applyProtection="1">
      <alignment horizontal="center" vertical="center" wrapText="1"/>
      <protection/>
    </xf>
    <xf numFmtId="0" fontId="5" fillId="0" borderId="6" xfId="0" applyFont="1" applyBorder="1" applyProtection="1"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/>
      <protection/>
    </xf>
    <xf numFmtId="0" fontId="5" fillId="0" borderId="8" xfId="0" applyFont="1" applyBorder="1" applyProtection="1">
      <protection/>
    </xf>
    <xf numFmtId="0" fontId="25" fillId="0" borderId="9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Protection="1">
      <protection/>
    </xf>
    <xf numFmtId="0" fontId="5" fillId="0" borderId="10" xfId="0" applyFont="1" applyBorder="1" applyAlignment="1" applyProtection="1">
      <alignment horizontal="center"/>
      <protection/>
    </xf>
    <xf numFmtId="0" fontId="25" fillId="0" borderId="9" xfId="0" applyFont="1" applyBorder="1" applyProtection="1">
      <protection/>
    </xf>
    <xf numFmtId="0" fontId="25" fillId="0" borderId="10" xfId="0" applyFont="1" applyBorder="1" applyAlignment="1" applyProtection="1">
      <alignment horizontal="center"/>
      <protection/>
    </xf>
    <xf numFmtId="166" fontId="4" fillId="0" borderId="4" xfId="0" applyNumberFormat="1" applyFont="1" applyBorder="1" applyProtection="1">
      <protection/>
    </xf>
    <xf numFmtId="166" fontId="4" fillId="0" borderId="26" xfId="0" applyNumberFormat="1" applyFont="1" applyBorder="1" applyProtection="1">
      <protection/>
    </xf>
    <xf numFmtId="0" fontId="4" fillId="0" borderId="19" xfId="0" applyFont="1" applyBorder="1" applyProtection="1"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165" fontId="5" fillId="0" borderId="47" xfId="0" applyNumberFormat="1" applyFont="1" applyBorder="1" applyProtection="1">
      <protection/>
    </xf>
    <xf numFmtId="165" fontId="5" fillId="0" borderId="13" xfId="0" applyNumberFormat="1" applyFont="1" applyFill="1" applyBorder="1" applyProtection="1">
      <protection/>
    </xf>
    <xf numFmtId="0" fontId="4" fillId="0" borderId="16" xfId="0" applyFont="1" applyBorder="1" applyProtection="1">
      <protection/>
    </xf>
    <xf numFmtId="165" fontId="7" fillId="0" borderId="16" xfId="0" applyNumberFormat="1" applyFont="1" applyBorder="1" applyProtection="1">
      <protection/>
    </xf>
    <xf numFmtId="165" fontId="4" fillId="4" borderId="4" xfId="0" applyNumberFormat="1" applyFont="1" applyFill="1" applyBorder="1" applyProtection="1">
      <protection locked="0"/>
    </xf>
    <xf numFmtId="0" fontId="10" fillId="0" borderId="9" xfId="0" applyFont="1" applyBorder="1" applyAlignment="1" applyProtection="1">
      <alignment vertical="center" wrapText="1"/>
      <protection/>
    </xf>
    <xf numFmtId="0" fontId="33" fillId="0" borderId="49" xfId="0" applyFont="1" applyBorder="1" applyAlignment="1" applyProtection="1">
      <alignment horizontal="left" vertical="center" wrapText="1"/>
      <protection/>
    </xf>
    <xf numFmtId="4" fontId="19" fillId="0" borderId="50" xfId="0" applyNumberFormat="1" applyFont="1" applyBorder="1" applyAlignment="1" applyProtection="1">
      <alignment horizontal="center" vertical="center" wrapText="1"/>
      <protection/>
    </xf>
    <xf numFmtId="3" fontId="19" fillId="0" borderId="50" xfId="0" applyNumberFormat="1" applyFont="1" applyBorder="1" applyAlignment="1" applyProtection="1">
      <alignment horizontal="center" vertical="center" wrapText="1"/>
      <protection/>
    </xf>
    <xf numFmtId="4" fontId="19" fillId="0" borderId="50" xfId="0" applyNumberFormat="1" applyFont="1" applyFill="1" applyBorder="1" applyAlignment="1" applyProtection="1">
      <alignment horizontal="center" vertical="center" wrapText="1"/>
      <protection/>
    </xf>
    <xf numFmtId="4" fontId="19" fillId="0" borderId="51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4" fontId="10" fillId="0" borderId="47" xfId="0" applyNumberFormat="1" applyFont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Protection="1">
      <protection/>
    </xf>
    <xf numFmtId="0" fontId="4" fillId="0" borderId="52" xfId="0" applyFont="1" applyBorder="1" applyProtection="1">
      <protection/>
    </xf>
    <xf numFmtId="0" fontId="4" fillId="0" borderId="17" xfId="0" applyFont="1" applyBorder="1" applyAlignment="1" applyProtection="1">
      <alignment horizontal="center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3" fontId="19" fillId="0" borderId="53" xfId="0" applyNumberFormat="1" applyFont="1" applyBorder="1" applyAlignment="1" applyProtection="1">
      <alignment horizontal="center" vertical="center" wrapText="1"/>
      <protection/>
    </xf>
    <xf numFmtId="4" fontId="19" fillId="0" borderId="54" xfId="0" applyNumberFormat="1" applyFont="1" applyBorder="1" applyAlignment="1" applyProtection="1">
      <alignment horizontal="center" vertical="center" wrapText="1"/>
      <protection/>
    </xf>
    <xf numFmtId="4" fontId="17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Protection="1">
      <protection/>
    </xf>
    <xf numFmtId="0" fontId="1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0" fillId="0" borderId="55" xfId="0" applyFont="1" applyFill="1" applyBorder="1" applyAlignment="1" applyProtection="1">
      <alignment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5" xfId="0" applyFont="1" applyBorder="1" applyAlignment="1" applyProtection="1">
      <alignment wrapText="1"/>
      <protection/>
    </xf>
    <xf numFmtId="0" fontId="14" fillId="0" borderId="49" xfId="0" applyFont="1" applyBorder="1" applyAlignment="1" applyProtection="1">
      <alignment horizontal="left" vertical="center" wrapText="1"/>
      <protection/>
    </xf>
    <xf numFmtId="0" fontId="14" fillId="0" borderId="6" xfId="0" applyFont="1" applyFill="1" applyBorder="1" applyAlignment="1" applyProtection="1">
      <alignment horizontal="left" vertical="center" wrapText="1"/>
      <protection/>
    </xf>
    <xf numFmtId="0" fontId="36" fillId="0" borderId="7" xfId="0" applyFont="1" applyFill="1" applyBorder="1" applyAlignment="1" applyProtection="1">
      <alignment horizontal="center" vertical="center" wrapText="1"/>
      <protection/>
    </xf>
    <xf numFmtId="4" fontId="36" fillId="0" borderId="7" xfId="0" applyNumberFormat="1" applyFont="1" applyFill="1" applyBorder="1" applyAlignment="1" applyProtection="1">
      <alignment horizontal="center" vertical="center" wrapText="1"/>
      <protection/>
    </xf>
    <xf numFmtId="4" fontId="36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horizontal="center" vertical="center" wrapText="1"/>
      <protection/>
    </xf>
    <xf numFmtId="3" fontId="19" fillId="0" borderId="7" xfId="0" applyNumberFormat="1" applyFont="1" applyBorder="1" applyAlignment="1" applyProtection="1">
      <alignment horizontal="center" vertical="center" wrapText="1"/>
      <protection/>
    </xf>
    <xf numFmtId="4" fontId="19" fillId="0" borderId="7" xfId="0" applyNumberFormat="1" applyFont="1" applyFill="1" applyBorder="1" applyAlignment="1" applyProtection="1">
      <alignment horizontal="center" vertical="center" wrapText="1"/>
      <protection/>
    </xf>
    <xf numFmtId="4" fontId="19" fillId="0" borderId="8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vertical="center" wrapText="1"/>
      <protection/>
    </xf>
    <xf numFmtId="0" fontId="33" fillId="0" borderId="57" xfId="45" applyFont="1" applyBorder="1" applyAlignment="1" applyProtection="1">
      <alignment horizontal="left" vertical="center" wrapText="1"/>
      <protection/>
    </xf>
    <xf numFmtId="0" fontId="12" fillId="0" borderId="58" xfId="45" applyFont="1" applyFill="1" applyBorder="1" applyAlignment="1" applyProtection="1">
      <alignment horizontal="left" vertical="center" wrapText="1"/>
      <protection/>
    </xf>
    <xf numFmtId="0" fontId="10" fillId="0" borderId="18" xfId="0" applyFont="1" applyFill="1" applyBorder="1" applyAlignment="1" applyProtection="1">
      <alignment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3" fontId="10" fillId="0" borderId="5" xfId="0" applyNumberFormat="1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wrapText="1"/>
      <protection/>
    </xf>
    <xf numFmtId="4" fontId="10" fillId="0" borderId="5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wrapText="1"/>
      <protection/>
    </xf>
    <xf numFmtId="0" fontId="14" fillId="0" borderId="49" xfId="0" applyFont="1" applyFill="1" applyBorder="1" applyAlignment="1" applyProtection="1">
      <alignment horizontal="left" vertical="center" wrapText="1"/>
      <protection/>
    </xf>
    <xf numFmtId="4" fontId="10" fillId="0" borderId="59" xfId="0" applyNumberFormat="1" applyFont="1" applyBorder="1" applyAlignment="1" applyProtection="1">
      <alignment horizontal="center" vertical="center" wrapText="1"/>
      <protection/>
    </xf>
    <xf numFmtId="4" fontId="4" fillId="4" borderId="5" xfId="0" applyNumberFormat="1" applyFont="1" applyFill="1" applyBorder="1" applyProtection="1">
      <protection locked="0"/>
    </xf>
    <xf numFmtId="0" fontId="6" fillId="0" borderId="49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6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3" fillId="3" borderId="49" xfId="0" applyFont="1" applyFill="1" applyBorder="1" applyAlignment="1" applyProtection="1">
      <alignment horizontal="center"/>
      <protection/>
    </xf>
    <xf numFmtId="0" fontId="13" fillId="3" borderId="50" xfId="0" applyFont="1" applyFill="1" applyBorder="1" applyAlignment="1" applyProtection="1">
      <alignment horizontal="center"/>
      <protection/>
    </xf>
    <xf numFmtId="0" fontId="13" fillId="3" borderId="51" xfId="0" applyFont="1" applyFill="1" applyBorder="1" applyAlignment="1" applyProtection="1">
      <alignment horizontal="center"/>
      <protection/>
    </xf>
    <xf numFmtId="0" fontId="12" fillId="3" borderId="61" xfId="0" applyFont="1" applyFill="1" applyBorder="1" applyAlignment="1" applyProtection="1">
      <alignment horizontal="center"/>
      <protection/>
    </xf>
    <xf numFmtId="0" fontId="12" fillId="3" borderId="53" xfId="0" applyFont="1" applyFill="1" applyBorder="1" applyAlignment="1" applyProtection="1">
      <alignment horizontal="center"/>
      <protection/>
    </xf>
    <xf numFmtId="0" fontId="12" fillId="3" borderId="62" xfId="0" applyFont="1" applyFill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Protection="1">
      <protection/>
    </xf>
    <xf numFmtId="0" fontId="10" fillId="0" borderId="11" xfId="0" applyFont="1" applyBorder="1" applyProtection="1"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3" borderId="2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3" fillId="8" borderId="49" xfId="0" applyFont="1" applyFill="1" applyBorder="1" applyAlignment="1" applyProtection="1">
      <alignment horizontal="center"/>
      <protection/>
    </xf>
    <xf numFmtId="0" fontId="13" fillId="8" borderId="50" xfId="0" applyFont="1" applyFill="1" applyBorder="1" applyAlignment="1" applyProtection="1">
      <alignment horizontal="center"/>
      <protection/>
    </xf>
    <xf numFmtId="0" fontId="13" fillId="8" borderId="51" xfId="0" applyFont="1" applyFill="1" applyBorder="1" applyAlignment="1" applyProtection="1">
      <alignment horizontal="center"/>
      <protection/>
    </xf>
    <xf numFmtId="0" fontId="12" fillId="8" borderId="61" xfId="0" applyFont="1" applyFill="1" applyBorder="1" applyAlignment="1" applyProtection="1">
      <alignment horizontal="center" vertical="center" wrapText="1"/>
      <protection/>
    </xf>
    <xf numFmtId="0" fontId="12" fillId="8" borderId="53" xfId="0" applyFont="1" applyFill="1" applyBorder="1" applyAlignment="1" applyProtection="1">
      <alignment horizontal="center" vertical="center" wrapText="1"/>
      <protection/>
    </xf>
    <xf numFmtId="0" fontId="12" fillId="8" borderId="62" xfId="0" applyFont="1" applyFill="1" applyBorder="1" applyAlignment="1" applyProtection="1">
      <alignment horizontal="center" vertical="center" wrapText="1"/>
      <protection/>
    </xf>
    <xf numFmtId="0" fontId="12" fillId="0" borderId="6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Protection="1">
      <protection/>
    </xf>
    <xf numFmtId="0" fontId="10" fillId="0" borderId="18" xfId="0" applyFont="1" applyFill="1" applyBorder="1" applyProtection="1">
      <protection/>
    </xf>
    <xf numFmtId="0" fontId="12" fillId="0" borderId="7" xfId="0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horizontal="center" vertical="center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 wrapText="1"/>
      <protection/>
    </xf>
    <xf numFmtId="0" fontId="10" fillId="0" borderId="5" xfId="0" applyFont="1" applyFill="1" applyBorder="1" applyAlignment="1" applyProtection="1">
      <alignment vertical="center" wrapText="1"/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3" fillId="8" borderId="28" xfId="0" applyFon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35" fillId="0" borderId="6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3" fillId="3" borderId="49" xfId="0" applyFont="1" applyFill="1" applyBorder="1" applyAlignment="1" applyProtection="1">
      <alignment horizontal="center" vertical="center"/>
      <protection/>
    </xf>
    <xf numFmtId="0" fontId="13" fillId="3" borderId="50" xfId="0" applyFont="1" applyFill="1" applyBorder="1" applyAlignment="1" applyProtection="1">
      <alignment horizontal="center" vertical="center"/>
      <protection/>
    </xf>
    <xf numFmtId="0" fontId="13" fillId="3" borderId="51" xfId="0" applyFont="1" applyFill="1" applyBorder="1" applyAlignment="1" applyProtection="1">
      <alignment horizontal="center" vertical="center"/>
      <protection/>
    </xf>
    <xf numFmtId="0" fontId="13" fillId="3" borderId="61" xfId="0" applyFont="1" applyFill="1" applyBorder="1" applyAlignment="1" applyProtection="1">
      <alignment horizontal="center" vertical="center"/>
      <protection/>
    </xf>
    <xf numFmtId="0" fontId="13" fillId="3" borderId="53" xfId="0" applyFont="1" applyFill="1" applyBorder="1" applyAlignment="1" applyProtection="1">
      <alignment horizontal="center" vertical="center"/>
      <protection/>
    </xf>
    <xf numFmtId="0" fontId="13" fillId="3" borderId="62" xfId="0" applyFont="1" applyFill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right" vertical="center" wrapText="1"/>
      <protection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13" fillId="0" borderId="50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Border="1" applyAlignment="1" applyProtection="1">
      <alignment horizontal="center" vertical="center" wrapText="1"/>
      <protection/>
    </xf>
    <xf numFmtId="0" fontId="13" fillId="0" borderId="53" xfId="0" applyFont="1" applyBorder="1" applyAlignment="1" applyProtection="1">
      <alignment horizontal="center" vertical="center" wrapText="1"/>
      <protection/>
    </xf>
    <xf numFmtId="0" fontId="13" fillId="0" borderId="62" xfId="0" applyFont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4" fillId="0" borderId="15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5" fontId="4" fillId="4" borderId="55" xfId="0" applyNumberFormat="1" applyFont="1" applyFill="1" applyBorder="1" applyAlignment="1" applyProtection="1">
      <alignment horizontal="center"/>
      <protection locked="0"/>
    </xf>
    <xf numFmtId="165" fontId="4" fillId="4" borderId="63" xfId="0" applyNumberFormat="1" applyFont="1" applyFill="1" applyBorder="1" applyAlignment="1" applyProtection="1">
      <alignment horizontal="center"/>
      <protection locked="0"/>
    </xf>
    <xf numFmtId="165" fontId="4" fillId="4" borderId="64" xfId="0" applyNumberFormat="1" applyFont="1" applyFill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/>
    </xf>
    <xf numFmtId="0" fontId="4" fillId="0" borderId="63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14" fillId="0" borderId="65" xfId="0" applyFont="1" applyFill="1" applyBorder="1" applyAlignment="1" applyProtection="1">
      <alignment horizontal="left" vertical="center" wrapText="1"/>
      <protection/>
    </xf>
    <xf numFmtId="0" fontId="14" fillId="0" borderId="66" xfId="0" applyFont="1" applyFill="1" applyBorder="1" applyAlignment="1" applyProtection="1">
      <alignment horizontal="left" vertical="center" wrapText="1"/>
      <protection/>
    </xf>
    <xf numFmtId="0" fontId="16" fillId="0" borderId="50" xfId="0" applyFont="1" applyFill="1" applyBorder="1" applyAlignment="1" applyProtection="1">
      <alignment horizontal="center" vertical="center" wrapText="1"/>
      <protection/>
    </xf>
    <xf numFmtId="0" fontId="16" fillId="0" borderId="51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normální 3_Příloha č. 2" xfId="44"/>
    <cellStyle name="Excel Built-in Normal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 topLeftCell="A1">
      <selection activeCell="E30" sqref="E30"/>
    </sheetView>
  </sheetViews>
  <sheetFormatPr defaultColWidth="9.140625" defaultRowHeight="15"/>
  <cols>
    <col min="1" max="1" width="19.8515625" style="0" customWidth="1"/>
    <col min="2" max="2" width="35.00390625" style="0" customWidth="1"/>
  </cols>
  <sheetData>
    <row r="2" ht="15">
      <c r="A2" s="54" t="s">
        <v>192</v>
      </c>
    </row>
    <row r="3" spans="1:4" ht="15">
      <c r="A3" s="55" t="s">
        <v>162</v>
      </c>
      <c r="B3" s="56">
        <f>PS1!$F$18</f>
        <v>0</v>
      </c>
      <c r="D3" s="61" t="s">
        <v>193</v>
      </c>
    </row>
    <row r="4" spans="1:2" ht="15">
      <c r="A4" s="55" t="s">
        <v>163</v>
      </c>
      <c r="B4" s="56">
        <f>PS2!$F$17</f>
        <v>0</v>
      </c>
    </row>
    <row r="5" spans="1:2" ht="15">
      <c r="A5" s="55" t="s">
        <v>164</v>
      </c>
      <c r="B5" s="56">
        <f>PS3!$F$14</f>
        <v>0</v>
      </c>
    </row>
    <row r="6" spans="1:2" ht="15">
      <c r="A6" s="55" t="s">
        <v>165</v>
      </c>
      <c r="B6" s="56">
        <f>PS4!$F$14</f>
        <v>0</v>
      </c>
    </row>
    <row r="7" spans="1:2" ht="15">
      <c r="A7" s="55" t="s">
        <v>166</v>
      </c>
      <c r="B7" s="56">
        <f>PS5!$F$15</f>
        <v>0</v>
      </c>
    </row>
    <row r="8" spans="1:2" ht="15">
      <c r="A8" s="55" t="s">
        <v>167</v>
      </c>
      <c r="B8" s="56">
        <f>PS6!$F$16</f>
        <v>0</v>
      </c>
    </row>
    <row r="9" spans="1:2" ht="15">
      <c r="A9" s="55" t="s">
        <v>168</v>
      </c>
      <c r="B9" s="56" t="s">
        <v>136</v>
      </c>
    </row>
    <row r="10" spans="1:2" ht="15">
      <c r="A10" s="55" t="s">
        <v>169</v>
      </c>
      <c r="B10" s="56">
        <f>PS8!$F$20</f>
        <v>0</v>
      </c>
    </row>
    <row r="11" spans="1:2" ht="15">
      <c r="A11" s="55" t="s">
        <v>170</v>
      </c>
      <c r="B11" s="56">
        <f>PS9!$F$14</f>
        <v>0</v>
      </c>
    </row>
    <row r="12" spans="1:2" ht="15">
      <c r="A12" s="55" t="s">
        <v>171</v>
      </c>
      <c r="B12" s="56">
        <f>PS10!$F$14</f>
        <v>0</v>
      </c>
    </row>
    <row r="13" spans="1:2" ht="15">
      <c r="A13" s="55" t="s">
        <v>172</v>
      </c>
      <c r="B13" s="56" t="s">
        <v>136</v>
      </c>
    </row>
    <row r="14" spans="1:2" ht="15">
      <c r="A14" s="55" t="s">
        <v>173</v>
      </c>
      <c r="B14" s="56">
        <f>PS12!$F$12</f>
        <v>0</v>
      </c>
    </row>
    <row r="15" spans="1:2" ht="15">
      <c r="A15" s="55" t="s">
        <v>174</v>
      </c>
      <c r="B15" s="56" t="s">
        <v>136</v>
      </c>
    </row>
    <row r="16" spans="1:2" ht="15">
      <c r="A16" s="55" t="s">
        <v>175</v>
      </c>
      <c r="B16" s="56">
        <f>PS14!$F$14</f>
        <v>0</v>
      </c>
    </row>
    <row r="17" spans="1:2" ht="15">
      <c r="A17" s="55" t="s">
        <v>176</v>
      </c>
      <c r="B17" s="56">
        <f>PS15!$F$28</f>
        <v>0</v>
      </c>
    </row>
    <row r="18" spans="1:2" ht="15">
      <c r="A18" s="55" t="s">
        <v>177</v>
      </c>
      <c r="B18" s="56" t="s">
        <v>136</v>
      </c>
    </row>
    <row r="19" spans="1:2" ht="15">
      <c r="A19" s="55" t="s">
        <v>178</v>
      </c>
      <c r="B19" s="57">
        <f>'Tab.17a'!$G$31</f>
        <v>0</v>
      </c>
    </row>
    <row r="20" spans="1:2" ht="15">
      <c r="A20" s="55" t="s">
        <v>179</v>
      </c>
      <c r="B20" s="56">
        <f>'Tab.17b'!$G$36</f>
        <v>0</v>
      </c>
    </row>
    <row r="21" spans="1:2" ht="15">
      <c r="A21" s="55" t="s">
        <v>180</v>
      </c>
      <c r="B21" s="57">
        <f>'Tab.17c'!$G$13</f>
        <v>0</v>
      </c>
    </row>
    <row r="22" spans="1:2" ht="15">
      <c r="A22" s="55" t="s">
        <v>181</v>
      </c>
      <c r="B22" s="56">
        <f>'Tab.18'!$F$12</f>
        <v>0</v>
      </c>
    </row>
    <row r="23" spans="1:2" ht="15">
      <c r="A23" s="55" t="s">
        <v>182</v>
      </c>
      <c r="B23" s="56">
        <f>'Tab.19'!$I$14</f>
        <v>0</v>
      </c>
    </row>
    <row r="24" spans="1:2" ht="15">
      <c r="A24" s="55" t="s">
        <v>183</v>
      </c>
      <c r="B24" s="56">
        <f>'Tab.20'!$F$11</f>
        <v>0</v>
      </c>
    </row>
    <row r="25" spans="1:2" ht="15">
      <c r="A25" s="55" t="s">
        <v>184</v>
      </c>
      <c r="B25" s="56">
        <f>'Tab.21'!$F$25</f>
        <v>0</v>
      </c>
    </row>
    <row r="26" spans="1:2" ht="15">
      <c r="A26" s="55" t="s">
        <v>185</v>
      </c>
      <c r="B26" s="56">
        <f>'Tab.22'!$F$29</f>
        <v>0</v>
      </c>
    </row>
    <row r="27" spans="1:2" ht="15">
      <c r="A27" s="55" t="s">
        <v>186</v>
      </c>
      <c r="B27" s="56">
        <f>'Tab.23'!$F$12</f>
        <v>0</v>
      </c>
    </row>
    <row r="28" spans="1:2" ht="15">
      <c r="A28" s="55" t="s">
        <v>187</v>
      </c>
      <c r="B28" s="56">
        <f>'Tab.24'!$F$13</f>
        <v>0</v>
      </c>
    </row>
    <row r="29" spans="1:2" ht="15">
      <c r="A29" s="55" t="s">
        <v>188</v>
      </c>
      <c r="B29" s="56">
        <f>'Tab.25'!$F$9</f>
        <v>0</v>
      </c>
    </row>
    <row r="30" spans="1:2" ht="15">
      <c r="A30" s="55" t="s">
        <v>189</v>
      </c>
      <c r="B30" s="56">
        <f>'Tab.26'!$F$15</f>
        <v>0</v>
      </c>
    </row>
    <row r="31" spans="1:2" ht="15">
      <c r="A31" s="58" t="s">
        <v>190</v>
      </c>
      <c r="B31" s="56">
        <f>'Tab.28'!$F$9</f>
        <v>0</v>
      </c>
    </row>
    <row r="32" spans="1:2" ht="15">
      <c r="A32" s="58" t="s">
        <v>194</v>
      </c>
      <c r="B32" s="56">
        <f>'Tab.30'!$F$14</f>
        <v>0</v>
      </c>
    </row>
    <row r="34" spans="1:2" ht="15">
      <c r="A34" s="59" t="s">
        <v>191</v>
      </c>
      <c r="B34" s="60">
        <f>SUM(B3:B32)</f>
        <v>0</v>
      </c>
    </row>
  </sheetData>
  <sheetProtection password="CC06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90" customWidth="1"/>
    <col min="2" max="2" width="119.57421875" style="90" customWidth="1"/>
    <col min="3" max="3" width="10.28125" style="90" customWidth="1"/>
    <col min="4" max="4" width="19.57421875" style="90" customWidth="1"/>
    <col min="5" max="5" width="19.7109375" style="90" customWidth="1"/>
    <col min="6" max="6" width="31.00390625" style="90" customWidth="1"/>
    <col min="7" max="16384" width="9.140625" style="90" customWidth="1"/>
  </cols>
  <sheetData>
    <row r="1" spans="2:10" ht="15.75" thickBot="1">
      <c r="B1" s="89" t="s">
        <v>0</v>
      </c>
      <c r="C1" s="89"/>
      <c r="D1" s="89"/>
      <c r="F1" s="91" t="s">
        <v>30</v>
      </c>
      <c r="G1" s="89"/>
      <c r="H1" s="89"/>
      <c r="I1" s="89"/>
      <c r="J1" s="89"/>
    </row>
    <row r="2" spans="2:10" ht="20.25">
      <c r="B2" s="321" t="s">
        <v>27</v>
      </c>
      <c r="C2" s="322"/>
      <c r="D2" s="322"/>
      <c r="E2" s="322"/>
      <c r="F2" s="323"/>
      <c r="G2" s="89"/>
      <c r="H2" s="89"/>
      <c r="I2" s="89"/>
      <c r="J2" s="89"/>
    </row>
    <row r="3" spans="2:10" ht="21" thickBot="1">
      <c r="B3" s="324" t="s">
        <v>3</v>
      </c>
      <c r="C3" s="325"/>
      <c r="D3" s="325"/>
      <c r="E3" s="325"/>
      <c r="F3" s="326"/>
      <c r="G3" s="89"/>
      <c r="H3" s="89"/>
      <c r="I3" s="89"/>
      <c r="J3" s="89"/>
    </row>
    <row r="4" spans="2:10" ht="43.5" thickBot="1">
      <c r="B4" s="92" t="s">
        <v>4</v>
      </c>
      <c r="C4" s="93" t="s">
        <v>5</v>
      </c>
      <c r="D4" s="93" t="s">
        <v>6</v>
      </c>
      <c r="E4" s="93" t="s">
        <v>7</v>
      </c>
      <c r="F4" s="94" t="s">
        <v>8</v>
      </c>
      <c r="G4" s="89"/>
      <c r="H4" s="89"/>
      <c r="I4" s="89"/>
      <c r="J4" s="89"/>
    </row>
    <row r="5" spans="2:10" ht="18.75">
      <c r="B5" s="95" t="s">
        <v>9</v>
      </c>
      <c r="C5" s="96"/>
      <c r="D5" s="96"/>
      <c r="E5" s="96"/>
      <c r="F5" s="97"/>
      <c r="G5" s="89"/>
      <c r="H5" s="89"/>
      <c r="I5" s="89"/>
      <c r="J5" s="89"/>
    </row>
    <row r="6" spans="2:10" ht="15">
      <c r="B6" s="98" t="s">
        <v>206</v>
      </c>
      <c r="C6" s="99" t="s">
        <v>10</v>
      </c>
      <c r="D6" s="99">
        <v>1</v>
      </c>
      <c r="E6" s="112"/>
      <c r="F6" s="100">
        <f>D6*E6*4</f>
        <v>0</v>
      </c>
      <c r="G6" s="89"/>
      <c r="H6" s="89"/>
      <c r="I6" s="89"/>
      <c r="J6" s="89"/>
    </row>
    <row r="7" spans="2:10" ht="15">
      <c r="B7" s="103" t="s">
        <v>201</v>
      </c>
      <c r="C7" s="99" t="s">
        <v>11</v>
      </c>
      <c r="D7" s="99">
        <v>30</v>
      </c>
      <c r="E7" s="112"/>
      <c r="F7" s="100">
        <f aca="true" t="shared" si="0" ref="F7:F8">D7*E7*4</f>
        <v>0</v>
      </c>
      <c r="G7" s="89"/>
      <c r="H7" s="89"/>
      <c r="I7" s="89"/>
      <c r="J7" s="89"/>
    </row>
    <row r="8" spans="2:10" ht="15">
      <c r="B8" s="103" t="s">
        <v>202</v>
      </c>
      <c r="C8" s="99" t="s">
        <v>11</v>
      </c>
      <c r="D8" s="99">
        <v>6</v>
      </c>
      <c r="E8" s="112"/>
      <c r="F8" s="100">
        <f t="shared" si="0"/>
        <v>0</v>
      </c>
      <c r="G8" s="89"/>
      <c r="H8" s="89"/>
      <c r="I8" s="89"/>
      <c r="J8" s="89"/>
    </row>
    <row r="9" spans="2:10" ht="15.75" thickBot="1">
      <c r="B9" s="114" t="s">
        <v>12</v>
      </c>
      <c r="C9" s="107"/>
      <c r="D9" s="107"/>
      <c r="E9" s="107"/>
      <c r="F9" s="115">
        <f>SUM(F6:F8)</f>
        <v>0</v>
      </c>
      <c r="G9" s="89"/>
      <c r="H9" s="89"/>
      <c r="I9" s="89"/>
      <c r="J9" s="89"/>
    </row>
    <row r="10" spans="2:10" ht="18.75">
      <c r="B10" s="95" t="s">
        <v>16</v>
      </c>
      <c r="C10" s="96"/>
      <c r="D10" s="96"/>
      <c r="E10" s="96"/>
      <c r="F10" s="116"/>
      <c r="G10" s="89"/>
      <c r="H10" s="89"/>
      <c r="I10" s="89"/>
      <c r="J10" s="89"/>
    </row>
    <row r="11" spans="2:10" ht="15">
      <c r="B11" s="98" t="s">
        <v>223</v>
      </c>
      <c r="C11" s="99" t="s">
        <v>13</v>
      </c>
      <c r="D11" s="99">
        <v>5</v>
      </c>
      <c r="E11" s="112"/>
      <c r="F11" s="100">
        <f>D11*E11*4</f>
        <v>0</v>
      </c>
      <c r="G11" s="89"/>
      <c r="H11" s="89"/>
      <c r="I11" s="89"/>
      <c r="J11" s="89"/>
    </row>
    <row r="12" spans="2:10" ht="15">
      <c r="B12" s="98" t="s">
        <v>224</v>
      </c>
      <c r="C12" s="99" t="s">
        <v>13</v>
      </c>
      <c r="D12" s="107">
        <v>2</v>
      </c>
      <c r="E12" s="112"/>
      <c r="F12" s="100">
        <f>D12*E12*4</f>
        <v>0</v>
      </c>
      <c r="G12" s="89"/>
      <c r="H12" s="89"/>
      <c r="I12" s="89"/>
      <c r="J12" s="89"/>
    </row>
    <row r="13" spans="2:10" ht="15.75" thickBot="1">
      <c r="B13" s="104" t="s">
        <v>17</v>
      </c>
      <c r="C13" s="105"/>
      <c r="D13" s="105"/>
      <c r="E13" s="105"/>
      <c r="F13" s="106">
        <f>SUM(F11:F12)</f>
        <v>0</v>
      </c>
      <c r="G13" s="89"/>
      <c r="H13" s="89"/>
      <c r="I13" s="89"/>
      <c r="J13" s="89"/>
    </row>
    <row r="14" spans="2:10" ht="19.5" thickBot="1">
      <c r="B14" s="108" t="s">
        <v>14</v>
      </c>
      <c r="C14" s="109"/>
      <c r="D14" s="109"/>
      <c r="E14" s="109"/>
      <c r="F14" s="110">
        <f>SUM(F13,F9)</f>
        <v>0</v>
      </c>
      <c r="G14" s="89"/>
      <c r="H14" s="89"/>
      <c r="I14" s="89"/>
      <c r="J14" s="89"/>
    </row>
    <row r="15" spans="2:10" ht="15">
      <c r="B15" s="89"/>
      <c r="C15" s="89"/>
      <c r="D15" s="89"/>
      <c r="E15" s="89"/>
      <c r="F15" s="89"/>
      <c r="G15" s="89"/>
      <c r="H15" s="89"/>
      <c r="I15" s="89"/>
      <c r="J15" s="89"/>
    </row>
    <row r="16" spans="2:10" ht="15">
      <c r="B16" s="111" t="s">
        <v>195</v>
      </c>
      <c r="C16" s="89"/>
      <c r="D16" s="89"/>
      <c r="E16" s="89"/>
      <c r="F16" s="89"/>
      <c r="G16" s="89"/>
      <c r="H16" s="89"/>
      <c r="I16" s="89"/>
      <c r="J16" s="89"/>
    </row>
    <row r="17" spans="2:10" ht="15">
      <c r="B17" s="89"/>
      <c r="C17" s="89"/>
      <c r="D17" s="89"/>
      <c r="E17" s="89"/>
      <c r="F17" s="89"/>
      <c r="G17" s="89"/>
      <c r="H17" s="89"/>
      <c r="I17" s="89"/>
      <c r="J17" s="89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90" customWidth="1"/>
    <col min="2" max="2" width="120.140625" style="90" customWidth="1"/>
    <col min="3" max="3" width="10.28125" style="90" customWidth="1"/>
    <col min="4" max="4" width="19.00390625" style="90" customWidth="1"/>
    <col min="5" max="5" width="14.8515625" style="90" customWidth="1"/>
    <col min="6" max="6" width="30.7109375" style="90" customWidth="1"/>
    <col min="7" max="16384" width="9.140625" style="90" customWidth="1"/>
  </cols>
  <sheetData>
    <row r="1" spans="2:10" ht="15.75" thickBot="1">
      <c r="B1" s="89" t="s">
        <v>0</v>
      </c>
      <c r="C1" s="89"/>
      <c r="D1" s="89"/>
      <c r="F1" s="91" t="s">
        <v>29</v>
      </c>
      <c r="G1" s="89"/>
      <c r="H1" s="89"/>
      <c r="I1" s="89"/>
      <c r="J1" s="89"/>
    </row>
    <row r="2" spans="2:10" ht="20.25">
      <c r="B2" s="321" t="s">
        <v>28</v>
      </c>
      <c r="C2" s="322"/>
      <c r="D2" s="322"/>
      <c r="E2" s="322"/>
      <c r="F2" s="323"/>
      <c r="G2" s="89"/>
      <c r="H2" s="89"/>
      <c r="I2" s="89"/>
      <c r="J2" s="89"/>
    </row>
    <row r="3" spans="2:10" ht="21" thickBot="1">
      <c r="B3" s="324" t="s">
        <v>3</v>
      </c>
      <c r="C3" s="325"/>
      <c r="D3" s="325"/>
      <c r="E3" s="325"/>
      <c r="F3" s="326"/>
      <c r="G3" s="89"/>
      <c r="H3" s="89"/>
      <c r="I3" s="89"/>
      <c r="J3" s="89"/>
    </row>
    <row r="4" spans="2:10" ht="44.25" customHeight="1" thickBot="1">
      <c r="B4" s="92" t="s">
        <v>4</v>
      </c>
      <c r="C4" s="93" t="s">
        <v>5</v>
      </c>
      <c r="D4" s="93" t="s">
        <v>6</v>
      </c>
      <c r="E4" s="93" t="s">
        <v>7</v>
      </c>
      <c r="F4" s="94" t="s">
        <v>8</v>
      </c>
      <c r="G4" s="89"/>
      <c r="H4" s="89"/>
      <c r="I4" s="89"/>
      <c r="J4" s="89"/>
    </row>
    <row r="5" spans="2:10" ht="18.75">
      <c r="B5" s="95" t="s">
        <v>9</v>
      </c>
      <c r="C5" s="96"/>
      <c r="D5" s="96"/>
      <c r="E5" s="96"/>
      <c r="F5" s="97"/>
      <c r="G5" s="89"/>
      <c r="H5" s="89"/>
      <c r="I5" s="89"/>
      <c r="J5" s="89"/>
    </row>
    <row r="6" spans="2:10" ht="15">
      <c r="B6" s="98" t="s">
        <v>206</v>
      </c>
      <c r="C6" s="99" t="s">
        <v>10</v>
      </c>
      <c r="D6" s="99">
        <v>1</v>
      </c>
      <c r="E6" s="112"/>
      <c r="F6" s="100">
        <f>D6*E6*4</f>
        <v>0</v>
      </c>
      <c r="G6" s="89"/>
      <c r="H6" s="89"/>
      <c r="I6" s="89"/>
      <c r="J6" s="89"/>
    </row>
    <row r="7" spans="2:10" ht="15">
      <c r="B7" s="103" t="s">
        <v>201</v>
      </c>
      <c r="C7" s="99" t="s">
        <v>11</v>
      </c>
      <c r="D7" s="99">
        <v>30</v>
      </c>
      <c r="E7" s="112"/>
      <c r="F7" s="100">
        <f aca="true" t="shared" si="0" ref="F7:F8">D7*E7*4</f>
        <v>0</v>
      </c>
      <c r="G7" s="89"/>
      <c r="H7" s="89"/>
      <c r="I7" s="89"/>
      <c r="J7" s="89"/>
    </row>
    <row r="8" spans="2:10" ht="15">
      <c r="B8" s="103" t="s">
        <v>202</v>
      </c>
      <c r="C8" s="99" t="s">
        <v>11</v>
      </c>
      <c r="D8" s="99">
        <v>5</v>
      </c>
      <c r="E8" s="112"/>
      <c r="F8" s="100">
        <f t="shared" si="0"/>
        <v>0</v>
      </c>
      <c r="G8" s="89"/>
      <c r="H8" s="89"/>
      <c r="I8" s="89"/>
      <c r="J8" s="89"/>
    </row>
    <row r="9" spans="2:10" ht="15.75" thickBot="1">
      <c r="B9" s="114" t="s">
        <v>12</v>
      </c>
      <c r="C9" s="107"/>
      <c r="D9" s="107"/>
      <c r="E9" s="107"/>
      <c r="F9" s="115">
        <f>SUM(F6:F8)</f>
        <v>0</v>
      </c>
      <c r="G9" s="89"/>
      <c r="H9" s="89"/>
      <c r="I9" s="89"/>
      <c r="J9" s="89"/>
    </row>
    <row r="10" spans="2:10" ht="18.75">
      <c r="B10" s="95" t="s">
        <v>16</v>
      </c>
      <c r="C10" s="96"/>
      <c r="D10" s="96"/>
      <c r="E10" s="96"/>
      <c r="F10" s="116"/>
      <c r="G10" s="89"/>
      <c r="H10" s="89"/>
      <c r="I10" s="89"/>
      <c r="J10" s="89"/>
    </row>
    <row r="11" spans="2:10" ht="15">
      <c r="B11" s="98" t="s">
        <v>223</v>
      </c>
      <c r="C11" s="99" t="s">
        <v>13</v>
      </c>
      <c r="D11" s="99">
        <v>5</v>
      </c>
      <c r="E11" s="112"/>
      <c r="F11" s="100">
        <f>D11*E11*4</f>
        <v>0</v>
      </c>
      <c r="G11" s="89"/>
      <c r="H11" s="89"/>
      <c r="I11" s="89"/>
      <c r="J11" s="89"/>
    </row>
    <row r="12" spans="2:10" ht="15">
      <c r="B12" s="98" t="s">
        <v>224</v>
      </c>
      <c r="C12" s="99" t="s">
        <v>13</v>
      </c>
      <c r="D12" s="107">
        <v>1</v>
      </c>
      <c r="E12" s="112"/>
      <c r="F12" s="100">
        <f>D12*E12*4</f>
        <v>0</v>
      </c>
      <c r="G12" s="89"/>
      <c r="H12" s="89"/>
      <c r="I12" s="89"/>
      <c r="J12" s="89"/>
    </row>
    <row r="13" spans="2:10" ht="15.75" thickBot="1">
      <c r="B13" s="104" t="s">
        <v>17</v>
      </c>
      <c r="C13" s="105"/>
      <c r="D13" s="105"/>
      <c r="E13" s="105"/>
      <c r="F13" s="106">
        <f>SUM(F11:F12)</f>
        <v>0</v>
      </c>
      <c r="G13" s="89"/>
      <c r="H13" s="89"/>
      <c r="I13" s="89"/>
      <c r="J13" s="89"/>
    </row>
    <row r="14" spans="2:10" ht="19.5" thickBot="1">
      <c r="B14" s="108" t="s">
        <v>14</v>
      </c>
      <c r="C14" s="109"/>
      <c r="D14" s="109"/>
      <c r="E14" s="109"/>
      <c r="F14" s="110">
        <f>SUM(F13,F9)</f>
        <v>0</v>
      </c>
      <c r="G14" s="89"/>
      <c r="H14" s="89"/>
      <c r="I14" s="89"/>
      <c r="J14" s="89"/>
    </row>
    <row r="15" spans="2:10" ht="15">
      <c r="B15" s="89"/>
      <c r="C15" s="89"/>
      <c r="D15" s="89"/>
      <c r="E15" s="89"/>
      <c r="F15" s="89"/>
      <c r="G15" s="89"/>
      <c r="H15" s="89"/>
      <c r="I15" s="89"/>
      <c r="J15" s="89"/>
    </row>
    <row r="16" spans="2:10" ht="15">
      <c r="B16" s="111" t="s">
        <v>195</v>
      </c>
      <c r="C16" s="89"/>
      <c r="D16" s="89"/>
      <c r="E16" s="89"/>
      <c r="F16" s="89"/>
      <c r="G16" s="89"/>
      <c r="H16" s="89"/>
      <c r="I16" s="89"/>
      <c r="J16" s="89"/>
    </row>
    <row r="17" spans="2:10" ht="15">
      <c r="B17" s="89"/>
      <c r="C17" s="89"/>
      <c r="D17" s="89"/>
      <c r="E17" s="89"/>
      <c r="F17" s="89"/>
      <c r="G17" s="89"/>
      <c r="H17" s="89"/>
      <c r="I17" s="89"/>
      <c r="J17" s="89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="90" zoomScaleNormal="90" workbookViewId="0" topLeftCell="A1">
      <selection activeCell="B13" sqref="B13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0</v>
      </c>
      <c r="C1" s="1"/>
      <c r="D1" s="1"/>
      <c r="F1" s="2" t="s">
        <v>40</v>
      </c>
      <c r="G1" s="1"/>
      <c r="H1" s="1"/>
      <c r="I1" s="1"/>
      <c r="J1" s="1"/>
    </row>
    <row r="2" spans="2:10" ht="20.25">
      <c r="B2" s="327" t="s">
        <v>41</v>
      </c>
      <c r="C2" s="328"/>
      <c r="D2" s="328"/>
      <c r="E2" s="328"/>
      <c r="F2" s="329"/>
      <c r="G2" s="1"/>
      <c r="H2" s="1"/>
      <c r="I2" s="1"/>
      <c r="J2" s="1"/>
    </row>
    <row r="3" spans="2:10" ht="21" thickBot="1">
      <c r="B3" s="330" t="s">
        <v>153</v>
      </c>
      <c r="C3" s="331"/>
      <c r="D3" s="331"/>
      <c r="E3" s="331"/>
      <c r="F3" s="332"/>
      <c r="G3" s="1"/>
      <c r="H3" s="1"/>
      <c r="I3" s="1"/>
      <c r="J3" s="1"/>
    </row>
    <row r="4" spans="2:10" ht="15.75" thickBot="1">
      <c r="B4" s="3"/>
      <c r="C4" s="4"/>
      <c r="D4" s="4"/>
      <c r="E4" s="4"/>
      <c r="F4" s="5"/>
      <c r="G4" s="1"/>
      <c r="H4" s="1"/>
      <c r="I4" s="1"/>
      <c r="J4" s="1"/>
    </row>
    <row r="5" spans="2:10" ht="18.75">
      <c r="B5" s="8"/>
      <c r="C5" s="9"/>
      <c r="D5" s="9"/>
      <c r="E5" s="9"/>
      <c r="F5" s="10"/>
      <c r="G5" s="1"/>
      <c r="H5" s="1"/>
      <c r="I5" s="1"/>
      <c r="J5" s="1"/>
    </row>
    <row r="6" spans="2:10" ht="15">
      <c r="B6" s="11"/>
      <c r="C6" s="6"/>
      <c r="D6" s="6"/>
      <c r="E6" s="62"/>
      <c r="F6" s="12"/>
      <c r="G6" s="1"/>
      <c r="H6" s="1"/>
      <c r="I6" s="1"/>
      <c r="J6" s="1"/>
    </row>
    <row r="7" spans="2:10" ht="15">
      <c r="B7" s="20"/>
      <c r="C7" s="6"/>
      <c r="D7" s="6"/>
      <c r="E7" s="62"/>
      <c r="F7" s="12"/>
      <c r="G7" s="1"/>
      <c r="H7" s="1"/>
      <c r="I7" s="1"/>
      <c r="J7" s="1"/>
    </row>
    <row r="8" spans="2:10" ht="15">
      <c r="B8" s="11"/>
      <c r="C8" s="6"/>
      <c r="D8" s="6"/>
      <c r="E8" s="63"/>
      <c r="F8" s="12"/>
      <c r="G8" s="1"/>
      <c r="H8" s="1"/>
      <c r="I8" s="1"/>
      <c r="J8" s="1"/>
    </row>
    <row r="9" spans="2:10" ht="15">
      <c r="B9" s="11"/>
      <c r="C9" s="6"/>
      <c r="D9" s="6"/>
      <c r="E9" s="63"/>
      <c r="F9" s="12"/>
      <c r="G9" s="1"/>
      <c r="H9" s="1"/>
      <c r="I9" s="1"/>
      <c r="J9" s="1"/>
    </row>
    <row r="10" spans="2:10" ht="15.75" thickBot="1">
      <c r="B10" s="13"/>
      <c r="C10" s="14"/>
      <c r="D10" s="14"/>
      <c r="E10" s="64"/>
      <c r="F10" s="12"/>
      <c r="G10" s="1"/>
      <c r="H10" s="1"/>
      <c r="I10" s="1"/>
      <c r="J10" s="1"/>
    </row>
    <row r="11" spans="2:10" ht="18.75">
      <c r="B11" s="8"/>
      <c r="C11" s="9"/>
      <c r="D11" s="9"/>
      <c r="E11" s="65"/>
      <c r="F11" s="12"/>
      <c r="G11" s="1"/>
      <c r="H11" s="1"/>
      <c r="I11" s="1"/>
      <c r="J11" s="1"/>
    </row>
    <row r="12" spans="2:10" ht="15">
      <c r="B12" s="11"/>
      <c r="C12" s="6"/>
      <c r="D12" s="6"/>
      <c r="E12" s="63"/>
      <c r="F12" s="12"/>
      <c r="G12" s="1"/>
      <c r="H12" s="1"/>
      <c r="I12" s="1"/>
      <c r="J12" s="1"/>
    </row>
    <row r="13" spans="2:10" ht="15">
      <c r="B13" s="11"/>
      <c r="C13" s="6"/>
      <c r="D13" s="7"/>
      <c r="E13" s="66"/>
      <c r="F13" s="12"/>
      <c r="G13" s="1"/>
      <c r="H13" s="1"/>
      <c r="I13" s="1"/>
      <c r="J13" s="1"/>
    </row>
    <row r="14" spans="2:10" ht="15.75" thickBot="1">
      <c r="B14" s="13"/>
      <c r="C14" s="14"/>
      <c r="D14" s="14"/>
      <c r="E14" s="64"/>
      <c r="F14" s="15"/>
      <c r="G14" s="1"/>
      <c r="H14" s="1"/>
      <c r="I14" s="1"/>
      <c r="J14" s="1"/>
    </row>
    <row r="15" spans="2:10" ht="19.5" thickBot="1">
      <c r="B15" s="16"/>
      <c r="C15" s="17"/>
      <c r="D15" s="17"/>
      <c r="E15" s="17"/>
      <c r="F15" s="18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2.8515625" style="0" customWidth="1"/>
    <col min="2" max="2" width="120.140625" style="0" customWidth="1"/>
    <col min="3" max="3" width="10.28125" style="0" customWidth="1"/>
    <col min="4" max="4" width="18.8515625" style="0" customWidth="1"/>
    <col min="5" max="5" width="20.00390625" style="0" customWidth="1"/>
    <col min="6" max="6" width="29.57421875" style="0" customWidth="1"/>
  </cols>
  <sheetData>
    <row r="1" spans="2:10" ht="15.75" thickBot="1">
      <c r="B1" s="1" t="s">
        <v>0</v>
      </c>
      <c r="C1" s="1"/>
      <c r="D1" s="1"/>
      <c r="F1" s="2" t="s">
        <v>39</v>
      </c>
      <c r="G1" s="1"/>
      <c r="H1" s="1"/>
      <c r="I1" s="1"/>
      <c r="J1" s="1"/>
    </row>
    <row r="2" spans="2:10" ht="20.25">
      <c r="B2" s="327" t="s">
        <v>42</v>
      </c>
      <c r="C2" s="328"/>
      <c r="D2" s="328"/>
      <c r="E2" s="328"/>
      <c r="F2" s="329"/>
      <c r="G2" s="1"/>
      <c r="H2" s="1"/>
      <c r="I2" s="1"/>
      <c r="J2" s="1"/>
    </row>
    <row r="3" spans="2:10" ht="21" thickBot="1">
      <c r="B3" s="330" t="s">
        <v>3</v>
      </c>
      <c r="C3" s="331"/>
      <c r="D3" s="331"/>
      <c r="E3" s="331"/>
      <c r="F3" s="332"/>
      <c r="G3" s="1"/>
      <c r="H3" s="1"/>
      <c r="I3" s="1"/>
      <c r="J3" s="1"/>
    </row>
    <row r="4" spans="2:10" ht="43.5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206</v>
      </c>
      <c r="C6" s="6" t="s">
        <v>10</v>
      </c>
      <c r="D6" s="6">
        <v>1</v>
      </c>
      <c r="E6" s="112"/>
      <c r="F6" s="12">
        <f>D6*E6*4</f>
        <v>0</v>
      </c>
      <c r="G6" s="1"/>
      <c r="H6" s="1"/>
      <c r="I6" s="1"/>
      <c r="J6" s="1"/>
    </row>
    <row r="7" spans="2:10" ht="15">
      <c r="B7" s="24" t="s">
        <v>201</v>
      </c>
      <c r="C7" s="6" t="s">
        <v>11</v>
      </c>
      <c r="D7" s="6">
        <v>30</v>
      </c>
      <c r="E7" s="112"/>
      <c r="F7" s="12">
        <f aca="true" t="shared" si="0" ref="F7">D7*E7*4</f>
        <v>0</v>
      </c>
      <c r="G7" s="1"/>
      <c r="H7" s="1"/>
      <c r="I7" s="1"/>
      <c r="J7" s="1"/>
    </row>
    <row r="8" spans="2:10" ht="15.75" thickBot="1">
      <c r="B8" s="44" t="s">
        <v>12</v>
      </c>
      <c r="C8" s="7"/>
      <c r="D8" s="7"/>
      <c r="E8" s="7"/>
      <c r="F8" s="45">
        <f>SUM(F6:F7)</f>
        <v>0</v>
      </c>
      <c r="G8" s="1"/>
      <c r="H8" s="1"/>
      <c r="I8" s="1"/>
      <c r="J8" s="1"/>
    </row>
    <row r="9" spans="2:10" ht="18.75">
      <c r="B9" s="8" t="s">
        <v>16</v>
      </c>
      <c r="C9" s="9"/>
      <c r="D9" s="9"/>
      <c r="E9" s="9"/>
      <c r="F9" s="46"/>
      <c r="G9" s="1"/>
      <c r="H9" s="1"/>
      <c r="I9" s="1"/>
      <c r="J9" s="1"/>
    </row>
    <row r="10" spans="2:10" ht="15">
      <c r="B10" s="11" t="s">
        <v>223</v>
      </c>
      <c r="C10" s="6" t="s">
        <v>13</v>
      </c>
      <c r="D10" s="6">
        <v>5</v>
      </c>
      <c r="E10" s="112"/>
      <c r="F10" s="12">
        <f>D10*E10*4</f>
        <v>0</v>
      </c>
      <c r="G10" s="1"/>
      <c r="H10" s="1"/>
      <c r="I10" s="1"/>
      <c r="J10" s="1"/>
    </row>
    <row r="11" spans="2:10" ht="15.75" thickBot="1">
      <c r="B11" s="13" t="s">
        <v>17</v>
      </c>
      <c r="C11" s="14"/>
      <c r="D11" s="14"/>
      <c r="E11" s="14"/>
      <c r="F11" s="15">
        <f>SUM(F10:F10)</f>
        <v>0</v>
      </c>
      <c r="G11" s="1"/>
      <c r="H11" s="1"/>
      <c r="I11" s="1"/>
      <c r="J11" s="1"/>
    </row>
    <row r="12" spans="2:10" ht="19.5" thickBot="1">
      <c r="B12" s="16" t="s">
        <v>14</v>
      </c>
      <c r="C12" s="17"/>
      <c r="D12" s="17"/>
      <c r="E12" s="17"/>
      <c r="F12" s="18">
        <f>SUM(F11,F8)</f>
        <v>0</v>
      </c>
      <c r="G12" s="1"/>
      <c r="H12" s="1"/>
      <c r="I12" s="1"/>
      <c r="J12" s="1"/>
    </row>
    <row r="13" spans="2:10" ht="15">
      <c r="B13" s="1"/>
      <c r="C13" s="1"/>
      <c r="D13" s="1"/>
      <c r="E13" s="1"/>
      <c r="F13" s="1"/>
      <c r="G13" s="1"/>
      <c r="H13" s="1"/>
      <c r="I13" s="1"/>
      <c r="J13" s="1"/>
    </row>
    <row r="14" spans="2:10" ht="15">
      <c r="B14" s="72" t="s">
        <v>195</v>
      </c>
      <c r="C14" s="1"/>
      <c r="D14" s="1"/>
      <c r="E14" s="1"/>
      <c r="F14" s="1"/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="90" zoomScaleNormal="90" workbookViewId="0" topLeftCell="A1">
      <selection activeCell="B19" sqref="B19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0</v>
      </c>
      <c r="C1" s="1"/>
      <c r="D1" s="1"/>
      <c r="F1" s="2" t="s">
        <v>38</v>
      </c>
      <c r="G1" s="1"/>
      <c r="H1" s="1"/>
      <c r="I1" s="1"/>
      <c r="J1" s="1"/>
    </row>
    <row r="2" spans="2:10" ht="20.25">
      <c r="B2" s="327" t="s">
        <v>43</v>
      </c>
      <c r="C2" s="328"/>
      <c r="D2" s="328"/>
      <c r="E2" s="328"/>
      <c r="F2" s="329"/>
      <c r="G2" s="1"/>
      <c r="H2" s="1"/>
      <c r="I2" s="1"/>
      <c r="J2" s="1"/>
    </row>
    <row r="3" spans="2:10" ht="21" thickBot="1">
      <c r="B3" s="330" t="s">
        <v>153</v>
      </c>
      <c r="C3" s="331"/>
      <c r="D3" s="331"/>
      <c r="E3" s="331"/>
      <c r="F3" s="332"/>
      <c r="G3" s="1"/>
      <c r="H3" s="1"/>
      <c r="I3" s="1"/>
      <c r="J3" s="1"/>
    </row>
    <row r="4" spans="2:10" ht="15.75" thickBot="1">
      <c r="B4" s="3"/>
      <c r="C4" s="4"/>
      <c r="D4" s="4"/>
      <c r="E4" s="4"/>
      <c r="F4" s="5"/>
      <c r="G4" s="1"/>
      <c r="H4" s="1"/>
      <c r="I4" s="1"/>
      <c r="J4" s="1"/>
    </row>
    <row r="5" spans="2:10" ht="18.75">
      <c r="B5" s="8"/>
      <c r="C5" s="9"/>
      <c r="D5" s="9"/>
      <c r="E5" s="65"/>
      <c r="F5" s="10"/>
      <c r="G5" s="1"/>
      <c r="H5" s="1"/>
      <c r="I5" s="1"/>
      <c r="J5" s="1"/>
    </row>
    <row r="6" spans="2:10" ht="15">
      <c r="B6" s="11"/>
      <c r="C6" s="6"/>
      <c r="D6" s="6"/>
      <c r="E6" s="62"/>
      <c r="F6" s="12"/>
      <c r="G6" s="1"/>
      <c r="H6" s="1"/>
      <c r="I6" s="1"/>
      <c r="J6" s="1"/>
    </row>
    <row r="7" spans="2:10" ht="15">
      <c r="B7" s="20"/>
      <c r="C7" s="6"/>
      <c r="D7" s="6"/>
      <c r="E7" s="62"/>
      <c r="F7" s="12"/>
      <c r="G7" s="1"/>
      <c r="H7" s="1"/>
      <c r="I7" s="1"/>
      <c r="J7" s="1"/>
    </row>
    <row r="8" spans="2:10" ht="15">
      <c r="B8" s="11"/>
      <c r="C8" s="6"/>
      <c r="D8" s="6"/>
      <c r="E8" s="63"/>
      <c r="F8" s="12"/>
      <c r="G8" s="1"/>
      <c r="H8" s="1"/>
      <c r="I8" s="1"/>
      <c r="J8" s="1"/>
    </row>
    <row r="9" spans="2:10" ht="15">
      <c r="B9" s="11"/>
      <c r="C9" s="6"/>
      <c r="D9" s="6"/>
      <c r="E9" s="63"/>
      <c r="F9" s="12"/>
      <c r="G9" s="1"/>
      <c r="H9" s="1"/>
      <c r="I9" s="1"/>
      <c r="J9" s="1"/>
    </row>
    <row r="10" spans="2:10" ht="15.75" thickBot="1">
      <c r="B10" s="13"/>
      <c r="C10" s="14"/>
      <c r="D10" s="14"/>
      <c r="E10" s="64"/>
      <c r="F10" s="12"/>
      <c r="G10" s="1"/>
      <c r="H10" s="1"/>
      <c r="I10" s="1"/>
      <c r="J10" s="1"/>
    </row>
    <row r="11" spans="2:10" ht="18.75">
      <c r="B11" s="8"/>
      <c r="C11" s="9"/>
      <c r="D11" s="9"/>
      <c r="E11" s="65"/>
      <c r="F11" s="12"/>
      <c r="G11" s="1"/>
      <c r="H11" s="1"/>
      <c r="I11" s="1"/>
      <c r="J11" s="1"/>
    </row>
    <row r="12" spans="2:10" ht="15">
      <c r="B12" s="11"/>
      <c r="C12" s="6"/>
      <c r="D12" s="6"/>
      <c r="E12" s="63"/>
      <c r="F12" s="12"/>
      <c r="G12" s="1"/>
      <c r="H12" s="1"/>
      <c r="I12" s="1"/>
      <c r="J12" s="1"/>
    </row>
    <row r="13" spans="2:10" ht="15">
      <c r="B13" s="11"/>
      <c r="C13" s="6"/>
      <c r="D13" s="7"/>
      <c r="E13" s="66"/>
      <c r="F13" s="12"/>
      <c r="G13" s="1"/>
      <c r="H13" s="1"/>
      <c r="I13" s="1"/>
      <c r="J13" s="1"/>
    </row>
    <row r="14" spans="2:10" ht="15.75" thickBot="1">
      <c r="B14" s="13"/>
      <c r="C14" s="14"/>
      <c r="D14" s="14"/>
      <c r="E14" s="64"/>
      <c r="F14" s="15"/>
      <c r="G14" s="1"/>
      <c r="H14" s="1"/>
      <c r="I14" s="1"/>
      <c r="J14" s="1"/>
    </row>
    <row r="15" spans="2:10" ht="19.5" thickBot="1">
      <c r="B15" s="16"/>
      <c r="C15" s="17"/>
      <c r="D15" s="17"/>
      <c r="E15" s="17"/>
      <c r="F15" s="18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4.140625" style="90" customWidth="1"/>
    <col min="2" max="2" width="118.7109375" style="90" customWidth="1"/>
    <col min="3" max="3" width="10.28125" style="90" customWidth="1"/>
    <col min="4" max="4" width="19.00390625" style="90" customWidth="1"/>
    <col min="5" max="5" width="14.8515625" style="90" customWidth="1"/>
    <col min="6" max="6" width="29.00390625" style="90" customWidth="1"/>
    <col min="7" max="16384" width="9.140625" style="90" customWidth="1"/>
  </cols>
  <sheetData>
    <row r="1" spans="2:10" ht="15.75" thickBot="1">
      <c r="B1" s="89" t="s">
        <v>0</v>
      </c>
      <c r="C1" s="89"/>
      <c r="D1" s="89"/>
      <c r="F1" s="91" t="s">
        <v>37</v>
      </c>
      <c r="G1" s="89"/>
      <c r="H1" s="89"/>
      <c r="I1" s="89"/>
      <c r="J1" s="89"/>
    </row>
    <row r="2" spans="2:10" ht="20.25">
      <c r="B2" s="321" t="s">
        <v>44</v>
      </c>
      <c r="C2" s="322"/>
      <c r="D2" s="322"/>
      <c r="E2" s="322"/>
      <c r="F2" s="323"/>
      <c r="G2" s="89"/>
      <c r="H2" s="89"/>
      <c r="I2" s="89"/>
      <c r="J2" s="89"/>
    </row>
    <row r="3" spans="2:10" ht="21" thickBot="1">
      <c r="B3" s="324" t="s">
        <v>3</v>
      </c>
      <c r="C3" s="325"/>
      <c r="D3" s="325"/>
      <c r="E3" s="325"/>
      <c r="F3" s="326"/>
      <c r="G3" s="89"/>
      <c r="H3" s="89"/>
      <c r="I3" s="89"/>
      <c r="J3" s="89"/>
    </row>
    <row r="4" spans="2:10" ht="43.5" thickBot="1">
      <c r="B4" s="92" t="s">
        <v>4</v>
      </c>
      <c r="C4" s="93" t="s">
        <v>5</v>
      </c>
      <c r="D4" s="93" t="s">
        <v>6</v>
      </c>
      <c r="E4" s="93" t="s">
        <v>7</v>
      </c>
      <c r="F4" s="94" t="s">
        <v>8</v>
      </c>
      <c r="G4" s="89"/>
      <c r="H4" s="89"/>
      <c r="I4" s="89"/>
      <c r="J4" s="89"/>
    </row>
    <row r="5" spans="2:10" ht="18.75">
      <c r="B5" s="95" t="s">
        <v>9</v>
      </c>
      <c r="C5" s="96"/>
      <c r="D5" s="96"/>
      <c r="E5" s="96"/>
      <c r="F5" s="97"/>
      <c r="G5" s="89"/>
      <c r="H5" s="89"/>
      <c r="I5" s="89"/>
      <c r="J5" s="89"/>
    </row>
    <row r="6" spans="2:10" ht="15">
      <c r="B6" s="98" t="s">
        <v>206</v>
      </c>
      <c r="C6" s="99" t="s">
        <v>10</v>
      </c>
      <c r="D6" s="99">
        <v>1</v>
      </c>
      <c r="E6" s="112"/>
      <c r="F6" s="100">
        <f>D6*E6*4</f>
        <v>0</v>
      </c>
      <c r="G6" s="89"/>
      <c r="H6" s="89"/>
      <c r="I6" s="89"/>
      <c r="J6" s="89"/>
    </row>
    <row r="7" spans="2:10" ht="15">
      <c r="B7" s="103" t="s">
        <v>201</v>
      </c>
      <c r="C7" s="99" t="s">
        <v>11</v>
      </c>
      <c r="D7" s="99">
        <v>30</v>
      </c>
      <c r="E7" s="112"/>
      <c r="F7" s="100">
        <f aca="true" t="shared" si="0" ref="F7:F8">D7*E7*4</f>
        <v>0</v>
      </c>
      <c r="G7" s="89"/>
      <c r="H7" s="89"/>
      <c r="I7" s="89"/>
      <c r="J7" s="89"/>
    </row>
    <row r="8" spans="2:10" ht="15">
      <c r="B8" s="103" t="s">
        <v>202</v>
      </c>
      <c r="C8" s="99" t="s">
        <v>11</v>
      </c>
      <c r="D8" s="99">
        <v>6</v>
      </c>
      <c r="E8" s="112"/>
      <c r="F8" s="100">
        <f t="shared" si="0"/>
        <v>0</v>
      </c>
      <c r="G8" s="89"/>
      <c r="H8" s="89"/>
      <c r="I8" s="89"/>
      <c r="J8" s="89"/>
    </row>
    <row r="9" spans="2:10" ht="15.75" thickBot="1">
      <c r="B9" s="114" t="s">
        <v>12</v>
      </c>
      <c r="C9" s="107"/>
      <c r="D9" s="107"/>
      <c r="E9" s="107"/>
      <c r="F9" s="115">
        <f>SUM(F6:F8)</f>
        <v>0</v>
      </c>
      <c r="G9" s="89"/>
      <c r="H9" s="89"/>
      <c r="I9" s="89"/>
      <c r="J9" s="89"/>
    </row>
    <row r="10" spans="2:10" ht="18.75">
      <c r="B10" s="95" t="s">
        <v>16</v>
      </c>
      <c r="C10" s="96"/>
      <c r="D10" s="96"/>
      <c r="E10" s="96"/>
      <c r="F10" s="116"/>
      <c r="G10" s="89"/>
      <c r="H10" s="89"/>
      <c r="I10" s="89"/>
      <c r="J10" s="89"/>
    </row>
    <row r="11" spans="2:10" ht="15">
      <c r="B11" s="98" t="s">
        <v>223</v>
      </c>
      <c r="C11" s="99" t="s">
        <v>13</v>
      </c>
      <c r="D11" s="99">
        <v>5</v>
      </c>
      <c r="E11" s="113"/>
      <c r="F11" s="100">
        <f>D11*E11*4</f>
        <v>0</v>
      </c>
      <c r="G11" s="89"/>
      <c r="H11" s="89"/>
      <c r="I11" s="89"/>
      <c r="J11" s="89"/>
    </row>
    <row r="12" spans="2:10" ht="15">
      <c r="B12" s="98" t="s">
        <v>224</v>
      </c>
      <c r="C12" s="99" t="s">
        <v>13</v>
      </c>
      <c r="D12" s="99">
        <v>2</v>
      </c>
      <c r="E12" s="113"/>
      <c r="F12" s="100">
        <f>D12*E12*4</f>
        <v>0</v>
      </c>
      <c r="G12" s="89"/>
      <c r="H12" s="89"/>
      <c r="I12" s="89"/>
      <c r="J12" s="89"/>
    </row>
    <row r="13" spans="2:10" ht="15.75" thickBot="1">
      <c r="B13" s="118" t="s">
        <v>17</v>
      </c>
      <c r="C13" s="119"/>
      <c r="D13" s="119"/>
      <c r="E13" s="119"/>
      <c r="F13" s="120">
        <f>SUM(F11:F12)</f>
        <v>0</v>
      </c>
      <c r="G13" s="89"/>
      <c r="H13" s="89"/>
      <c r="I13" s="89"/>
      <c r="J13" s="89"/>
    </row>
    <row r="14" spans="2:10" ht="19.5" thickBot="1">
      <c r="B14" s="108" t="s">
        <v>14</v>
      </c>
      <c r="C14" s="109"/>
      <c r="D14" s="109"/>
      <c r="E14" s="109"/>
      <c r="F14" s="110">
        <f>SUM(F13,F9)</f>
        <v>0</v>
      </c>
      <c r="G14" s="89"/>
      <c r="H14" s="89"/>
      <c r="I14" s="89"/>
      <c r="J14" s="89"/>
    </row>
    <row r="15" spans="2:10" ht="15">
      <c r="B15" s="89"/>
      <c r="C15" s="89"/>
      <c r="D15" s="89"/>
      <c r="E15" s="89"/>
      <c r="F15" s="89"/>
      <c r="G15" s="89"/>
      <c r="H15" s="89"/>
      <c r="I15" s="89"/>
      <c r="J15" s="89"/>
    </row>
    <row r="16" spans="2:10" ht="15">
      <c r="B16" s="111" t="s">
        <v>195</v>
      </c>
      <c r="C16" s="89"/>
      <c r="D16" s="89"/>
      <c r="E16" s="89"/>
      <c r="F16" s="89"/>
      <c r="G16" s="89"/>
      <c r="H16" s="89"/>
      <c r="I16" s="89"/>
      <c r="J16" s="89"/>
    </row>
    <row r="17" spans="2:10" ht="15">
      <c r="B17" s="89"/>
      <c r="C17" s="89"/>
      <c r="D17" s="89"/>
      <c r="E17" s="89"/>
      <c r="F17" s="89"/>
      <c r="G17" s="89"/>
      <c r="H17" s="89"/>
      <c r="I17" s="89"/>
      <c r="J17" s="89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zoomScale="90" zoomScaleNormal="90" workbookViewId="0" topLeftCell="A1">
      <selection activeCell="E25" sqref="E25:E26"/>
    </sheetView>
  </sheetViews>
  <sheetFormatPr defaultColWidth="9.140625" defaultRowHeight="15"/>
  <cols>
    <col min="1" max="1" width="2.8515625" style="90" customWidth="1"/>
    <col min="2" max="2" width="119.00390625" style="90" customWidth="1"/>
    <col min="3" max="3" width="11.8515625" style="90" customWidth="1"/>
    <col min="4" max="4" width="16.8515625" style="90" customWidth="1"/>
    <col min="5" max="5" width="17.7109375" style="90" customWidth="1"/>
    <col min="6" max="6" width="29.140625" style="90" customWidth="1"/>
    <col min="7" max="16384" width="9.140625" style="90" customWidth="1"/>
  </cols>
  <sheetData>
    <row r="1" spans="2:10" ht="15.75" thickBot="1">
      <c r="B1" s="89" t="s">
        <v>0</v>
      </c>
      <c r="C1" s="89"/>
      <c r="D1" s="89"/>
      <c r="F1" s="91" t="s">
        <v>36</v>
      </c>
      <c r="G1" s="89"/>
      <c r="H1" s="89"/>
      <c r="I1" s="89"/>
      <c r="J1" s="89"/>
    </row>
    <row r="2" spans="2:10" ht="20.25">
      <c r="B2" s="321" t="s">
        <v>45</v>
      </c>
      <c r="C2" s="322"/>
      <c r="D2" s="322"/>
      <c r="E2" s="322"/>
      <c r="F2" s="323"/>
      <c r="G2" s="89"/>
      <c r="H2" s="89"/>
      <c r="I2" s="89"/>
      <c r="J2" s="89"/>
    </row>
    <row r="3" spans="2:10" ht="21" thickBot="1">
      <c r="B3" s="324" t="s">
        <v>3</v>
      </c>
      <c r="C3" s="325"/>
      <c r="D3" s="325"/>
      <c r="E3" s="325"/>
      <c r="F3" s="326"/>
      <c r="G3" s="89"/>
      <c r="H3" s="89"/>
      <c r="I3" s="89"/>
      <c r="J3" s="89"/>
    </row>
    <row r="4" spans="2:10" ht="43.5" customHeight="1" thickBot="1">
      <c r="B4" s="92" t="s">
        <v>4</v>
      </c>
      <c r="C4" s="93" t="s">
        <v>5</v>
      </c>
      <c r="D4" s="93" t="s">
        <v>6</v>
      </c>
      <c r="E4" s="93" t="s">
        <v>7</v>
      </c>
      <c r="F4" s="94" t="s">
        <v>8</v>
      </c>
      <c r="G4" s="89"/>
      <c r="H4" s="89"/>
      <c r="I4" s="89"/>
      <c r="J4" s="89"/>
    </row>
    <row r="5" spans="2:10" ht="18.75">
      <c r="B5" s="95" t="s">
        <v>9</v>
      </c>
      <c r="C5" s="96"/>
      <c r="D5" s="96"/>
      <c r="E5" s="96"/>
      <c r="F5" s="97"/>
      <c r="G5" s="89"/>
      <c r="H5" s="89"/>
      <c r="I5" s="89"/>
      <c r="J5" s="89"/>
    </row>
    <row r="6" spans="2:10" ht="15">
      <c r="B6" s="121" t="s">
        <v>291</v>
      </c>
      <c r="C6" s="122" t="s">
        <v>10</v>
      </c>
      <c r="D6" s="123">
        <v>1</v>
      </c>
      <c r="E6" s="127"/>
      <c r="F6" s="124">
        <f>D6*E6*4</f>
        <v>0</v>
      </c>
      <c r="G6" s="89"/>
      <c r="H6" s="89"/>
      <c r="I6" s="89"/>
      <c r="J6" s="89"/>
    </row>
    <row r="7" spans="2:10" ht="15">
      <c r="B7" s="121" t="s">
        <v>292</v>
      </c>
      <c r="C7" s="122" t="s">
        <v>10</v>
      </c>
      <c r="D7" s="123">
        <v>1</v>
      </c>
      <c r="E7" s="127"/>
      <c r="F7" s="124">
        <f aca="true" t="shared" si="0" ref="F7:F22">D7*E7*4</f>
        <v>0</v>
      </c>
      <c r="G7" s="89"/>
      <c r="H7" s="89"/>
      <c r="I7" s="89"/>
      <c r="J7" s="89"/>
    </row>
    <row r="8" spans="2:10" ht="15">
      <c r="B8" s="121" t="s">
        <v>293</v>
      </c>
      <c r="C8" s="122" t="s">
        <v>10</v>
      </c>
      <c r="D8" s="123">
        <v>1</v>
      </c>
      <c r="E8" s="127"/>
      <c r="F8" s="124">
        <f t="shared" si="0"/>
        <v>0</v>
      </c>
      <c r="G8" s="89"/>
      <c r="H8" s="89"/>
      <c r="I8" s="89"/>
      <c r="J8" s="89"/>
    </row>
    <row r="9" spans="2:10" ht="15">
      <c r="B9" s="121" t="s">
        <v>294</v>
      </c>
      <c r="C9" s="122" t="s">
        <v>10</v>
      </c>
      <c r="D9" s="123">
        <v>12</v>
      </c>
      <c r="E9" s="127"/>
      <c r="F9" s="124">
        <f t="shared" si="0"/>
        <v>0</v>
      </c>
      <c r="G9" s="89"/>
      <c r="H9" s="89"/>
      <c r="I9" s="89"/>
      <c r="J9" s="89"/>
    </row>
    <row r="10" spans="2:10" ht="15">
      <c r="B10" s="121" t="s">
        <v>295</v>
      </c>
      <c r="C10" s="122" t="s">
        <v>10</v>
      </c>
      <c r="D10" s="125">
        <v>1</v>
      </c>
      <c r="E10" s="127"/>
      <c r="F10" s="124">
        <f t="shared" si="0"/>
        <v>0</v>
      </c>
      <c r="G10" s="89"/>
      <c r="H10" s="89"/>
      <c r="I10" s="89"/>
      <c r="J10" s="89"/>
    </row>
    <row r="11" spans="2:10" ht="15">
      <c r="B11" s="121" t="s">
        <v>296</v>
      </c>
      <c r="C11" s="122" t="s">
        <v>10</v>
      </c>
      <c r="D11" s="125">
        <v>1</v>
      </c>
      <c r="E11" s="127"/>
      <c r="F11" s="124">
        <f t="shared" si="0"/>
        <v>0</v>
      </c>
      <c r="G11" s="89"/>
      <c r="H11" s="89"/>
      <c r="I11" s="89"/>
      <c r="J11" s="89"/>
    </row>
    <row r="12" spans="2:10" ht="15">
      <c r="B12" s="121" t="s">
        <v>297</v>
      </c>
      <c r="C12" s="122" t="s">
        <v>10</v>
      </c>
      <c r="D12" s="125">
        <v>1</v>
      </c>
      <c r="E12" s="127"/>
      <c r="F12" s="124">
        <f t="shared" si="0"/>
        <v>0</v>
      </c>
      <c r="G12" s="89"/>
      <c r="H12" s="89"/>
      <c r="I12" s="89"/>
      <c r="J12" s="89"/>
    </row>
    <row r="13" spans="2:10" ht="15">
      <c r="B13" s="121" t="s">
        <v>298</v>
      </c>
      <c r="C13" s="122" t="s">
        <v>10</v>
      </c>
      <c r="D13" s="125">
        <v>1</v>
      </c>
      <c r="E13" s="127"/>
      <c r="F13" s="124">
        <f t="shared" si="0"/>
        <v>0</v>
      </c>
      <c r="G13" s="89"/>
      <c r="H13" s="89"/>
      <c r="I13" s="89"/>
      <c r="J13" s="89"/>
    </row>
    <row r="14" spans="2:10" ht="15">
      <c r="B14" s="121" t="s">
        <v>299</v>
      </c>
      <c r="C14" s="122" t="s">
        <v>10</v>
      </c>
      <c r="D14" s="125">
        <v>1</v>
      </c>
      <c r="E14" s="127"/>
      <c r="F14" s="124">
        <f t="shared" si="0"/>
        <v>0</v>
      </c>
      <c r="G14" s="89"/>
      <c r="H14" s="89"/>
      <c r="I14" s="89"/>
      <c r="J14" s="89"/>
    </row>
    <row r="15" spans="2:10" ht="15">
      <c r="B15" s="121" t="s">
        <v>300</v>
      </c>
      <c r="C15" s="122" t="s">
        <v>10</v>
      </c>
      <c r="D15" s="125">
        <v>1</v>
      </c>
      <c r="E15" s="127"/>
      <c r="F15" s="124">
        <f t="shared" si="0"/>
        <v>0</v>
      </c>
      <c r="G15" s="89"/>
      <c r="H15" s="89"/>
      <c r="I15" s="89"/>
      <c r="J15" s="89"/>
    </row>
    <row r="16" spans="2:10" ht="15">
      <c r="B16" s="121" t="s">
        <v>301</v>
      </c>
      <c r="C16" s="122" t="s">
        <v>10</v>
      </c>
      <c r="D16" s="125">
        <v>12</v>
      </c>
      <c r="E16" s="127"/>
      <c r="F16" s="124">
        <f t="shared" si="0"/>
        <v>0</v>
      </c>
      <c r="G16" s="89"/>
      <c r="H16" s="89"/>
      <c r="I16" s="89"/>
      <c r="J16" s="89"/>
    </row>
    <row r="17" spans="2:10" ht="15">
      <c r="B17" s="126" t="s">
        <v>314</v>
      </c>
      <c r="C17" s="122" t="s">
        <v>10</v>
      </c>
      <c r="D17" s="125">
        <v>2</v>
      </c>
      <c r="E17" s="127"/>
      <c r="F17" s="124">
        <f t="shared" si="0"/>
        <v>0</v>
      </c>
      <c r="G17" s="89"/>
      <c r="H17" s="89"/>
      <c r="I17" s="89"/>
      <c r="J17" s="89"/>
    </row>
    <row r="18" spans="2:10" ht="15">
      <c r="B18" s="126" t="s">
        <v>315</v>
      </c>
      <c r="C18" s="122" t="s">
        <v>10</v>
      </c>
      <c r="D18" s="125">
        <v>1</v>
      </c>
      <c r="E18" s="127"/>
      <c r="F18" s="124">
        <f t="shared" si="0"/>
        <v>0</v>
      </c>
      <c r="G18" s="89"/>
      <c r="H18" s="89"/>
      <c r="I18" s="89"/>
      <c r="J18" s="89"/>
    </row>
    <row r="19" spans="2:10" ht="15">
      <c r="B19" s="126" t="s">
        <v>312</v>
      </c>
      <c r="C19" s="122" t="s">
        <v>11</v>
      </c>
      <c r="D19" s="125">
        <v>10</v>
      </c>
      <c r="E19" s="127"/>
      <c r="F19" s="124">
        <f t="shared" si="0"/>
        <v>0</v>
      </c>
      <c r="G19" s="89"/>
      <c r="H19" s="89"/>
      <c r="I19" s="89"/>
      <c r="J19" s="89"/>
    </row>
    <row r="20" spans="2:10" ht="15">
      <c r="B20" s="126" t="s">
        <v>313</v>
      </c>
      <c r="C20" s="122" t="s">
        <v>11</v>
      </c>
      <c r="D20" s="125">
        <v>10</v>
      </c>
      <c r="E20" s="127"/>
      <c r="F20" s="124">
        <f t="shared" si="0"/>
        <v>0</v>
      </c>
      <c r="G20" s="89"/>
      <c r="H20" s="89"/>
      <c r="I20" s="89"/>
      <c r="J20" s="89"/>
    </row>
    <row r="21" spans="2:10" ht="15">
      <c r="B21" s="103" t="s">
        <v>201</v>
      </c>
      <c r="C21" s="99" t="s">
        <v>11</v>
      </c>
      <c r="D21" s="99">
        <v>30</v>
      </c>
      <c r="E21" s="127"/>
      <c r="F21" s="124">
        <f t="shared" si="0"/>
        <v>0</v>
      </c>
      <c r="G21" s="89"/>
      <c r="H21" s="89"/>
      <c r="I21" s="89"/>
      <c r="J21" s="89"/>
    </row>
    <row r="22" spans="2:10" ht="15">
      <c r="B22" s="103" t="s">
        <v>202</v>
      </c>
      <c r="C22" s="99" t="s">
        <v>11</v>
      </c>
      <c r="D22" s="99">
        <v>6</v>
      </c>
      <c r="E22" s="127"/>
      <c r="F22" s="124">
        <f t="shared" si="0"/>
        <v>0</v>
      </c>
      <c r="G22" s="89"/>
      <c r="H22" s="89"/>
      <c r="I22" s="89"/>
      <c r="J22" s="89"/>
    </row>
    <row r="23" spans="2:10" ht="15.75" thickBot="1">
      <c r="B23" s="114" t="s">
        <v>12</v>
      </c>
      <c r="C23" s="107"/>
      <c r="D23" s="107"/>
      <c r="E23" s="107"/>
      <c r="F23" s="115">
        <f>SUM(F6:F22)</f>
        <v>0</v>
      </c>
      <c r="G23" s="89"/>
      <c r="H23" s="89"/>
      <c r="I23" s="89"/>
      <c r="J23" s="89"/>
    </row>
    <row r="24" spans="2:10" ht="18.75">
      <c r="B24" s="95" t="s">
        <v>16</v>
      </c>
      <c r="C24" s="96"/>
      <c r="D24" s="96"/>
      <c r="E24" s="96"/>
      <c r="F24" s="116"/>
      <c r="G24" s="89"/>
      <c r="H24" s="89"/>
      <c r="I24" s="89"/>
      <c r="J24" s="89"/>
    </row>
    <row r="25" spans="2:10" ht="15">
      <c r="B25" s="98" t="s">
        <v>223</v>
      </c>
      <c r="C25" s="99" t="s">
        <v>13</v>
      </c>
      <c r="D25" s="99">
        <v>10</v>
      </c>
      <c r="E25" s="113"/>
      <c r="F25" s="124">
        <f>D25*E25*4</f>
        <v>0</v>
      </c>
      <c r="G25" s="89"/>
      <c r="H25" s="89"/>
      <c r="I25" s="89"/>
      <c r="J25" s="89"/>
    </row>
    <row r="26" spans="2:10" ht="15">
      <c r="B26" s="98" t="s">
        <v>224</v>
      </c>
      <c r="C26" s="99" t="s">
        <v>13</v>
      </c>
      <c r="D26" s="107">
        <v>2</v>
      </c>
      <c r="E26" s="128"/>
      <c r="F26" s="124">
        <f>D26*E26*4</f>
        <v>0</v>
      </c>
      <c r="G26" s="89"/>
      <c r="H26" s="89"/>
      <c r="I26" s="89"/>
      <c r="J26" s="89"/>
    </row>
    <row r="27" spans="2:10" ht="15.75" thickBot="1">
      <c r="B27" s="104" t="s">
        <v>17</v>
      </c>
      <c r="C27" s="105"/>
      <c r="D27" s="105"/>
      <c r="E27" s="105"/>
      <c r="F27" s="106">
        <f>SUM(F25:F26)</f>
        <v>0</v>
      </c>
      <c r="G27" s="89"/>
      <c r="H27" s="89"/>
      <c r="I27" s="89"/>
      <c r="J27" s="89"/>
    </row>
    <row r="28" spans="2:10" ht="19.5" thickBot="1">
      <c r="B28" s="108" t="s">
        <v>14</v>
      </c>
      <c r="C28" s="109"/>
      <c r="D28" s="109"/>
      <c r="E28" s="109"/>
      <c r="F28" s="110">
        <f>SUM(F27,F23)</f>
        <v>0</v>
      </c>
      <c r="G28" s="89"/>
      <c r="H28" s="89"/>
      <c r="I28" s="89"/>
      <c r="J28" s="89"/>
    </row>
    <row r="29" spans="2:10" ht="15">
      <c r="B29" s="89"/>
      <c r="C29" s="89"/>
      <c r="D29" s="89"/>
      <c r="E29" s="89"/>
      <c r="F29" s="89"/>
      <c r="G29" s="89"/>
      <c r="H29" s="89"/>
      <c r="I29" s="89"/>
      <c r="J29" s="89"/>
    </row>
    <row r="30" spans="2:10" ht="15">
      <c r="B30" s="111" t="s">
        <v>195</v>
      </c>
      <c r="C30" s="89"/>
      <c r="D30" s="89"/>
      <c r="E30" s="89"/>
      <c r="F30" s="89"/>
      <c r="G30" s="89"/>
      <c r="H30" s="89"/>
      <c r="I30" s="89"/>
      <c r="J30" s="89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zoomScale="90" zoomScaleNormal="90" workbookViewId="0" topLeftCell="A1">
      <selection activeCell="C8" sqref="C8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1" t="s">
        <v>0</v>
      </c>
      <c r="C1" s="1"/>
      <c r="D1" s="1"/>
      <c r="F1" s="2" t="s">
        <v>35</v>
      </c>
      <c r="G1" s="1"/>
      <c r="H1" s="1"/>
      <c r="I1" s="1"/>
      <c r="J1" s="1"/>
    </row>
    <row r="2" spans="2:10" ht="20.25">
      <c r="B2" s="327" t="s">
        <v>46</v>
      </c>
      <c r="C2" s="328"/>
      <c r="D2" s="328"/>
      <c r="E2" s="328"/>
      <c r="F2" s="329"/>
      <c r="G2" s="1"/>
      <c r="H2" s="1"/>
      <c r="I2" s="1"/>
      <c r="J2" s="1"/>
    </row>
    <row r="3" spans="2:10" ht="21" thickBot="1">
      <c r="B3" s="330" t="s">
        <v>153</v>
      </c>
      <c r="C3" s="331"/>
      <c r="D3" s="331"/>
      <c r="E3" s="331"/>
      <c r="F3" s="332"/>
      <c r="G3" s="1"/>
      <c r="H3" s="1"/>
      <c r="I3" s="1"/>
      <c r="J3" s="1"/>
    </row>
    <row r="4" spans="2:10" ht="15.75" thickBot="1">
      <c r="B4" s="3"/>
      <c r="C4" s="4"/>
      <c r="D4" s="4"/>
      <c r="E4" s="4"/>
      <c r="F4" s="5"/>
      <c r="G4" s="1"/>
      <c r="H4" s="1"/>
      <c r="I4" s="1"/>
      <c r="J4" s="1"/>
    </row>
    <row r="5" spans="2:10" ht="18.75">
      <c r="B5" s="8"/>
      <c r="C5" s="9"/>
      <c r="D5" s="9"/>
      <c r="E5" s="65"/>
      <c r="F5" s="10"/>
      <c r="G5" s="1"/>
      <c r="H5" s="1"/>
      <c r="I5" s="1"/>
      <c r="J5" s="1"/>
    </row>
    <row r="6" spans="2:10" ht="15">
      <c r="B6" s="11"/>
      <c r="C6" s="6"/>
      <c r="D6" s="6"/>
      <c r="E6" s="62"/>
      <c r="F6" s="12"/>
      <c r="G6" s="1"/>
      <c r="H6" s="1"/>
      <c r="I6" s="1"/>
      <c r="J6" s="1"/>
    </row>
    <row r="7" spans="2:10" ht="15">
      <c r="B7" s="21"/>
      <c r="C7" s="23"/>
      <c r="D7" s="22"/>
      <c r="E7" s="62"/>
      <c r="F7" s="12"/>
      <c r="G7" s="1"/>
      <c r="H7" s="1"/>
      <c r="I7" s="1"/>
      <c r="J7" s="1"/>
    </row>
    <row r="8" spans="2:10" ht="15">
      <c r="B8" s="21"/>
      <c r="C8" s="23"/>
      <c r="D8" s="22"/>
      <c r="E8" s="62"/>
      <c r="F8" s="12"/>
      <c r="G8" s="1"/>
      <c r="H8" s="1"/>
      <c r="I8" s="1"/>
      <c r="J8" s="1"/>
    </row>
    <row r="9" spans="2:10" ht="15">
      <c r="B9" s="21"/>
      <c r="C9" s="23"/>
      <c r="D9" s="22"/>
      <c r="E9" s="62"/>
      <c r="F9" s="12"/>
      <c r="G9" s="1"/>
      <c r="H9" s="1"/>
      <c r="I9" s="1"/>
      <c r="J9" s="1"/>
    </row>
    <row r="10" spans="2:10" ht="15">
      <c r="B10" s="11"/>
      <c r="C10" s="6"/>
      <c r="D10" s="6"/>
      <c r="E10" s="63"/>
      <c r="F10" s="12"/>
      <c r="G10" s="1"/>
      <c r="H10" s="1"/>
      <c r="I10" s="1"/>
      <c r="J10" s="1"/>
    </row>
    <row r="11" spans="2:10" ht="15">
      <c r="B11" s="11"/>
      <c r="C11" s="6"/>
      <c r="D11" s="6"/>
      <c r="E11" s="63"/>
      <c r="F11" s="12"/>
      <c r="G11" s="1"/>
      <c r="H11" s="1"/>
      <c r="I11" s="1"/>
      <c r="J11" s="1"/>
    </row>
    <row r="12" spans="2:10" ht="15.75" thickBot="1">
      <c r="B12" s="44"/>
      <c r="C12" s="7"/>
      <c r="D12" s="7"/>
      <c r="E12" s="66"/>
      <c r="F12" s="45"/>
      <c r="G12" s="1"/>
      <c r="H12" s="1"/>
      <c r="I12" s="1"/>
      <c r="J12" s="1"/>
    </row>
    <row r="13" spans="2:10" ht="18.75">
      <c r="B13" s="8"/>
      <c r="C13" s="9"/>
      <c r="D13" s="9"/>
      <c r="E13" s="65"/>
      <c r="F13" s="46"/>
      <c r="G13" s="1"/>
      <c r="H13" s="1"/>
      <c r="I13" s="1"/>
      <c r="J13" s="1"/>
    </row>
    <row r="14" spans="2:10" ht="15">
      <c r="B14" s="11"/>
      <c r="C14" s="6"/>
      <c r="D14" s="6"/>
      <c r="E14" s="63"/>
      <c r="F14" s="12"/>
      <c r="G14" s="1"/>
      <c r="H14" s="1"/>
      <c r="I14" s="1"/>
      <c r="J14" s="1"/>
    </row>
    <row r="15" spans="2:10" ht="15">
      <c r="B15" s="11"/>
      <c r="C15" s="6"/>
      <c r="D15" s="7"/>
      <c r="E15" s="66"/>
      <c r="F15" s="12"/>
      <c r="G15" s="1"/>
      <c r="H15" s="1"/>
      <c r="I15" s="1"/>
      <c r="J15" s="1"/>
    </row>
    <row r="16" spans="2:10" ht="15.75" thickBot="1">
      <c r="B16" s="13"/>
      <c r="C16" s="14"/>
      <c r="D16" s="14"/>
      <c r="E16" s="64"/>
      <c r="F16" s="19"/>
      <c r="G16" s="1"/>
      <c r="H16" s="1"/>
      <c r="I16" s="1"/>
      <c r="J16" s="1"/>
    </row>
    <row r="17" spans="2:10" ht="19.5" thickBot="1">
      <c r="B17" s="16"/>
      <c r="C17" s="17"/>
      <c r="D17" s="17"/>
      <c r="E17" s="17"/>
      <c r="F17" s="18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</sheetData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zoomScale="90" zoomScaleNormal="90" workbookViewId="0" topLeftCell="A1">
      <selection activeCell="F8" sqref="F8"/>
    </sheetView>
  </sheetViews>
  <sheetFormatPr defaultColWidth="9.140625" defaultRowHeight="15"/>
  <cols>
    <col min="1" max="1" width="4.57421875" style="89" customWidth="1"/>
    <col min="2" max="2" width="60.28125" style="89" customWidth="1"/>
    <col min="3" max="3" width="11.28125" style="89" customWidth="1"/>
    <col min="4" max="4" width="9.140625" style="89" customWidth="1"/>
    <col min="5" max="5" width="10.7109375" style="89" customWidth="1"/>
    <col min="6" max="6" width="21.00390625" style="89" customWidth="1"/>
    <col min="7" max="7" width="21.57421875" style="89" customWidth="1"/>
    <col min="8" max="16384" width="9.140625" style="89" customWidth="1"/>
  </cols>
  <sheetData>
    <row r="1" spans="2:7" ht="15.75" thickBot="1">
      <c r="B1" s="129" t="s">
        <v>0</v>
      </c>
      <c r="C1" s="130"/>
      <c r="G1" s="131" t="s">
        <v>48</v>
      </c>
    </row>
    <row r="2" spans="2:7" ht="20.25">
      <c r="B2" s="343" t="s">
        <v>304</v>
      </c>
      <c r="C2" s="344"/>
      <c r="D2" s="344"/>
      <c r="E2" s="344"/>
      <c r="F2" s="344"/>
      <c r="G2" s="345"/>
    </row>
    <row r="3" spans="2:7" ht="20.25">
      <c r="B3" s="363" t="s">
        <v>3</v>
      </c>
      <c r="C3" s="364"/>
      <c r="D3" s="364"/>
      <c r="E3" s="364"/>
      <c r="F3" s="364"/>
      <c r="G3" s="326"/>
    </row>
    <row r="4" spans="2:7" ht="15.75" thickBot="1">
      <c r="B4" s="346" t="s">
        <v>49</v>
      </c>
      <c r="C4" s="347"/>
      <c r="D4" s="347"/>
      <c r="E4" s="347"/>
      <c r="F4" s="347"/>
      <c r="G4" s="348"/>
    </row>
    <row r="5" spans="2:7" ht="15">
      <c r="B5" s="349" t="s">
        <v>50</v>
      </c>
      <c r="C5" s="352" t="s">
        <v>51</v>
      </c>
      <c r="D5" s="355" t="s">
        <v>5</v>
      </c>
      <c r="E5" s="352" t="s">
        <v>52</v>
      </c>
      <c r="F5" s="352" t="s">
        <v>53</v>
      </c>
      <c r="G5" s="360" t="s">
        <v>54</v>
      </c>
    </row>
    <row r="6" spans="2:7" ht="15">
      <c r="B6" s="350"/>
      <c r="C6" s="353"/>
      <c r="D6" s="356"/>
      <c r="E6" s="358"/>
      <c r="F6" s="358"/>
      <c r="G6" s="361"/>
    </row>
    <row r="7" spans="2:7" ht="15.75" thickBot="1">
      <c r="B7" s="351"/>
      <c r="C7" s="354"/>
      <c r="D7" s="357"/>
      <c r="E7" s="359"/>
      <c r="F7" s="359"/>
      <c r="G7" s="362"/>
    </row>
    <row r="8" spans="2:7" ht="15">
      <c r="B8" s="132" t="s">
        <v>233</v>
      </c>
      <c r="C8" s="133">
        <v>338.75</v>
      </c>
      <c r="D8" s="133" t="s">
        <v>55</v>
      </c>
      <c r="E8" s="134">
        <v>21</v>
      </c>
      <c r="F8" s="79"/>
      <c r="G8" s="135">
        <f>(C8*E8)*F8</f>
        <v>0</v>
      </c>
    </row>
    <row r="9" spans="2:7" ht="15">
      <c r="B9" s="136"/>
      <c r="C9" s="137"/>
      <c r="D9" s="137"/>
      <c r="E9" s="138"/>
      <c r="F9" s="139"/>
      <c r="G9" s="140"/>
    </row>
    <row r="10" spans="2:7" ht="15">
      <c r="B10" s="141" t="s">
        <v>235</v>
      </c>
      <c r="C10" s="137">
        <v>196</v>
      </c>
      <c r="D10" s="137" t="s">
        <v>55</v>
      </c>
      <c r="E10" s="138">
        <v>21</v>
      </c>
      <c r="F10" s="77"/>
      <c r="G10" s="140">
        <f>(C10*E10)*F10</f>
        <v>0</v>
      </c>
    </row>
    <row r="11" spans="2:7" ht="15">
      <c r="B11" s="136"/>
      <c r="C11" s="137"/>
      <c r="D11" s="137"/>
      <c r="E11" s="138"/>
      <c r="F11" s="139"/>
      <c r="G11" s="140"/>
    </row>
    <row r="12" spans="2:7" ht="15">
      <c r="B12" s="141" t="s">
        <v>234</v>
      </c>
      <c r="C12" s="137">
        <v>180</v>
      </c>
      <c r="D12" s="137" t="s">
        <v>55</v>
      </c>
      <c r="E12" s="138">
        <v>21</v>
      </c>
      <c r="F12" s="77"/>
      <c r="G12" s="140">
        <f>(C12*E12)*F12</f>
        <v>0</v>
      </c>
    </row>
    <row r="13" spans="2:7" ht="15">
      <c r="B13" s="136"/>
      <c r="C13" s="137"/>
      <c r="D13" s="137"/>
      <c r="E13" s="138"/>
      <c r="F13" s="139"/>
      <c r="G13" s="140"/>
    </row>
    <row r="14" spans="2:7" ht="15">
      <c r="B14" s="142" t="s">
        <v>236</v>
      </c>
      <c r="C14" s="137">
        <v>135</v>
      </c>
      <c r="D14" s="137" t="s">
        <v>55</v>
      </c>
      <c r="E14" s="138">
        <v>1</v>
      </c>
      <c r="F14" s="77"/>
      <c r="G14" s="140">
        <f>(C14*E14)*F14</f>
        <v>0</v>
      </c>
    </row>
    <row r="15" spans="2:7" ht="15">
      <c r="B15" s="136"/>
      <c r="C15" s="137"/>
      <c r="D15" s="137"/>
      <c r="E15" s="138"/>
      <c r="F15" s="139"/>
      <c r="G15" s="140"/>
    </row>
    <row r="16" spans="2:7" ht="15">
      <c r="B16" s="141" t="s">
        <v>237</v>
      </c>
      <c r="C16" s="137">
        <v>6</v>
      </c>
      <c r="D16" s="137" t="s">
        <v>55</v>
      </c>
      <c r="E16" s="138">
        <v>21</v>
      </c>
      <c r="F16" s="77"/>
      <c r="G16" s="140">
        <f>(C16*E16)*F16</f>
        <v>0</v>
      </c>
    </row>
    <row r="17" spans="2:7" ht="15">
      <c r="B17" s="136"/>
      <c r="C17" s="137"/>
      <c r="D17" s="137"/>
      <c r="E17" s="138"/>
      <c r="F17" s="139"/>
      <c r="G17" s="140"/>
    </row>
    <row r="18" spans="2:7" ht="15">
      <c r="B18" s="141" t="s">
        <v>238</v>
      </c>
      <c r="C18" s="137">
        <v>25</v>
      </c>
      <c r="D18" s="137" t="s">
        <v>55</v>
      </c>
      <c r="E18" s="138">
        <v>21</v>
      </c>
      <c r="F18" s="77"/>
      <c r="G18" s="140">
        <f>(C18*E18)*F18</f>
        <v>0</v>
      </c>
    </row>
    <row r="19" spans="2:7" ht="15">
      <c r="B19" s="136"/>
      <c r="C19" s="137"/>
      <c r="D19" s="137"/>
      <c r="E19" s="138"/>
      <c r="F19" s="139"/>
      <c r="G19" s="140"/>
    </row>
    <row r="20" spans="2:7" ht="15">
      <c r="B20" s="141" t="s">
        <v>239</v>
      </c>
      <c r="C20" s="137">
        <v>9</v>
      </c>
      <c r="D20" s="137" t="s">
        <v>55</v>
      </c>
      <c r="E20" s="138">
        <v>21</v>
      </c>
      <c r="F20" s="77"/>
      <c r="G20" s="140">
        <f>(C20*E20)*F20</f>
        <v>0</v>
      </c>
    </row>
    <row r="21" spans="2:7" ht="15">
      <c r="B21" s="143"/>
      <c r="C21" s="137"/>
      <c r="D21" s="137"/>
      <c r="E21" s="138"/>
      <c r="F21" s="144"/>
      <c r="G21" s="145"/>
    </row>
    <row r="22" spans="2:7" ht="15">
      <c r="B22" s="143" t="s">
        <v>240</v>
      </c>
      <c r="C22" s="137">
        <v>39</v>
      </c>
      <c r="D22" s="137" t="s">
        <v>55</v>
      </c>
      <c r="E22" s="138">
        <v>21</v>
      </c>
      <c r="F22" s="77"/>
      <c r="G22" s="140">
        <f>(C22*E22)*F22</f>
        <v>0</v>
      </c>
    </row>
    <row r="23" spans="2:7" ht="15">
      <c r="B23" s="146"/>
      <c r="C23" s="137"/>
      <c r="D23" s="137"/>
      <c r="E23" s="138"/>
      <c r="F23" s="147"/>
      <c r="G23" s="140"/>
    </row>
    <row r="24" spans="2:7" ht="15">
      <c r="B24" s="143" t="s">
        <v>241</v>
      </c>
      <c r="C24" s="137">
        <v>322.5</v>
      </c>
      <c r="D24" s="137" t="s">
        <v>55</v>
      </c>
      <c r="E24" s="138">
        <v>1</v>
      </c>
      <c r="F24" s="77"/>
      <c r="G24" s="140">
        <f>(C24*E24)*F24</f>
        <v>0</v>
      </c>
    </row>
    <row r="25" spans="2:7" ht="15">
      <c r="B25" s="136"/>
      <c r="C25" s="137"/>
      <c r="D25" s="137"/>
      <c r="E25" s="138"/>
      <c r="F25" s="139"/>
      <c r="G25" s="140"/>
    </row>
    <row r="26" spans="2:7" ht="15">
      <c r="B26" s="148" t="s">
        <v>242</v>
      </c>
      <c r="C26" s="149"/>
      <c r="D26" s="150"/>
      <c r="E26" s="151"/>
      <c r="F26" s="152"/>
      <c r="G26" s="140"/>
    </row>
    <row r="27" spans="2:7" ht="15">
      <c r="B27" s="141" t="s">
        <v>157</v>
      </c>
      <c r="C27" s="137">
        <v>50</v>
      </c>
      <c r="D27" s="137" t="s">
        <v>55</v>
      </c>
      <c r="E27" s="138">
        <v>4</v>
      </c>
      <c r="F27" s="78"/>
      <c r="G27" s="140">
        <f>(C27*E27)*F27</f>
        <v>0</v>
      </c>
    </row>
    <row r="28" spans="2:7" ht="15.75" thickBot="1">
      <c r="B28" s="153"/>
      <c r="C28" s="154"/>
      <c r="D28" s="155"/>
      <c r="E28" s="156"/>
      <c r="F28" s="157"/>
      <c r="G28" s="158"/>
    </row>
    <row r="29" spans="2:7" ht="15.75" thickBot="1">
      <c r="B29" s="159" t="s">
        <v>161</v>
      </c>
      <c r="C29" s="160"/>
      <c r="D29" s="161"/>
      <c r="E29" s="161"/>
      <c r="F29" s="162"/>
      <c r="G29" s="163">
        <f>SUM(G8:G27)</f>
        <v>0</v>
      </c>
    </row>
    <row r="30" spans="2:7" ht="19.5" thickBot="1">
      <c r="B30" s="164" t="s">
        <v>158</v>
      </c>
      <c r="C30" s="165"/>
      <c r="D30" s="165"/>
      <c r="E30" s="165"/>
      <c r="F30" s="165"/>
      <c r="G30" s="166">
        <f>(G29*12)</f>
        <v>0</v>
      </c>
    </row>
    <row r="31" spans="2:7" ht="19.5" thickBot="1">
      <c r="B31" s="164" t="s">
        <v>154</v>
      </c>
      <c r="C31" s="165"/>
      <c r="D31" s="165"/>
      <c r="E31" s="165"/>
      <c r="F31" s="165"/>
      <c r="G31" s="166">
        <f>G30*4</f>
        <v>0</v>
      </c>
    </row>
    <row r="33" ht="15">
      <c r="B33" s="111" t="s">
        <v>195</v>
      </c>
    </row>
  </sheetData>
  <sheetProtection password="CC06" sheet="1" objects="1" scenarios="1"/>
  <mergeCells count="9">
    <mergeCell ref="B2:G2"/>
    <mergeCell ref="B4:G4"/>
    <mergeCell ref="B5:B7"/>
    <mergeCell ref="C5:C7"/>
    <mergeCell ref="D5:D7"/>
    <mergeCell ref="E5:E7"/>
    <mergeCell ref="F5:F7"/>
    <mergeCell ref="G5:G7"/>
    <mergeCell ref="B3:G3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5"/>
  <sheetViews>
    <sheetView tabSelected="1" zoomScale="90" zoomScaleNormal="90" workbookViewId="0" topLeftCell="A1">
      <selection activeCell="F20" sqref="F20:F34"/>
    </sheetView>
  </sheetViews>
  <sheetFormatPr defaultColWidth="9.140625" defaultRowHeight="15"/>
  <cols>
    <col min="1" max="1" width="3.7109375" style="89" customWidth="1"/>
    <col min="2" max="2" width="75.421875" style="89" customWidth="1"/>
    <col min="3" max="3" width="16.00390625" style="89" customWidth="1"/>
    <col min="4" max="4" width="11.57421875" style="89" customWidth="1"/>
    <col min="5" max="5" width="11.8515625" style="89" customWidth="1"/>
    <col min="6" max="6" width="22.140625" style="89" customWidth="1"/>
    <col min="7" max="7" width="21.7109375" style="89" customWidth="1"/>
    <col min="8" max="16384" width="9.140625" style="89" customWidth="1"/>
  </cols>
  <sheetData>
    <row r="1" spans="2:8" ht="15.75" thickBot="1">
      <c r="B1" s="167" t="s">
        <v>0</v>
      </c>
      <c r="C1" s="168"/>
      <c r="D1" s="168"/>
      <c r="E1" s="168"/>
      <c r="F1" s="168"/>
      <c r="G1" s="169" t="s">
        <v>56</v>
      </c>
      <c r="H1" s="169"/>
    </row>
    <row r="2" spans="2:7" ht="20.25">
      <c r="B2" s="367" t="s">
        <v>305</v>
      </c>
      <c r="C2" s="368"/>
      <c r="D2" s="368"/>
      <c r="E2" s="368"/>
      <c r="F2" s="368"/>
      <c r="G2" s="369"/>
    </row>
    <row r="3" spans="2:7" ht="21">
      <c r="B3" s="389" t="s">
        <v>3</v>
      </c>
      <c r="C3" s="390"/>
      <c r="D3" s="390"/>
      <c r="E3" s="390"/>
      <c r="F3" s="390"/>
      <c r="G3" s="391"/>
    </row>
    <row r="4" spans="2:7" ht="15.75" thickBot="1">
      <c r="B4" s="370" t="s">
        <v>57</v>
      </c>
      <c r="C4" s="371"/>
      <c r="D4" s="371"/>
      <c r="E4" s="371"/>
      <c r="F4" s="371"/>
      <c r="G4" s="372"/>
    </row>
    <row r="5" spans="2:7" ht="15">
      <c r="B5" s="373" t="s">
        <v>50</v>
      </c>
      <c r="C5" s="376" t="s">
        <v>51</v>
      </c>
      <c r="D5" s="379" t="s">
        <v>5</v>
      </c>
      <c r="E5" s="376" t="s">
        <v>143</v>
      </c>
      <c r="F5" s="376" t="s">
        <v>53</v>
      </c>
      <c r="G5" s="386" t="s">
        <v>58</v>
      </c>
    </row>
    <row r="6" spans="2:7" ht="15">
      <c r="B6" s="374"/>
      <c r="C6" s="377"/>
      <c r="D6" s="380"/>
      <c r="E6" s="382"/>
      <c r="F6" s="384"/>
      <c r="G6" s="387"/>
    </row>
    <row r="7" spans="2:7" ht="30.75" customHeight="1">
      <c r="B7" s="375"/>
      <c r="C7" s="378"/>
      <c r="D7" s="381"/>
      <c r="E7" s="383"/>
      <c r="F7" s="385"/>
      <c r="G7" s="388"/>
    </row>
    <row r="8" spans="2:7" ht="15">
      <c r="B8" s="170" t="s">
        <v>59</v>
      </c>
      <c r="C8" s="171">
        <v>190</v>
      </c>
      <c r="D8" s="172" t="s">
        <v>55</v>
      </c>
      <c r="E8" s="172">
        <v>2</v>
      </c>
      <c r="F8" s="80"/>
      <c r="G8" s="173">
        <f>(C8*E8)*F8</f>
        <v>0</v>
      </c>
    </row>
    <row r="9" spans="2:7" ht="15">
      <c r="B9" s="170" t="s">
        <v>60</v>
      </c>
      <c r="C9" s="174"/>
      <c r="D9" s="174"/>
      <c r="E9" s="174"/>
      <c r="F9" s="174"/>
      <c r="G9" s="173"/>
    </row>
    <row r="10" spans="2:7" ht="15">
      <c r="B10" s="170" t="s">
        <v>61</v>
      </c>
      <c r="C10" s="171">
        <v>77.2</v>
      </c>
      <c r="D10" s="172" t="s">
        <v>55</v>
      </c>
      <c r="E10" s="172">
        <v>2</v>
      </c>
      <c r="F10" s="81"/>
      <c r="G10" s="173">
        <f>(C10*E10)*F10</f>
        <v>0</v>
      </c>
    </row>
    <row r="11" spans="2:7" ht="15">
      <c r="B11" s="170" t="s">
        <v>62</v>
      </c>
      <c r="C11" s="171">
        <v>504</v>
      </c>
      <c r="D11" s="172" t="s">
        <v>55</v>
      </c>
      <c r="E11" s="172">
        <v>2</v>
      </c>
      <c r="F11" s="81"/>
      <c r="G11" s="173">
        <f aca="true" t="shared" si="0" ref="G11:G18">(C11*E11)*F11</f>
        <v>0</v>
      </c>
    </row>
    <row r="12" spans="2:7" ht="15">
      <c r="B12" s="170" t="s">
        <v>63</v>
      </c>
      <c r="C12" s="171">
        <v>45.05</v>
      </c>
      <c r="D12" s="172" t="s">
        <v>55</v>
      </c>
      <c r="E12" s="172">
        <v>2</v>
      </c>
      <c r="F12" s="81"/>
      <c r="G12" s="173">
        <f t="shared" si="0"/>
        <v>0</v>
      </c>
    </row>
    <row r="13" spans="2:7" ht="15">
      <c r="B13" s="170" t="s">
        <v>64</v>
      </c>
      <c r="C13" s="171">
        <v>62.5</v>
      </c>
      <c r="D13" s="172" t="s">
        <v>55</v>
      </c>
      <c r="E13" s="172">
        <v>2</v>
      </c>
      <c r="F13" s="81"/>
      <c r="G13" s="173">
        <f t="shared" si="0"/>
        <v>0</v>
      </c>
    </row>
    <row r="14" spans="2:7" ht="15">
      <c r="B14" s="170" t="s">
        <v>65</v>
      </c>
      <c r="C14" s="171">
        <v>20.52</v>
      </c>
      <c r="D14" s="172" t="s">
        <v>55</v>
      </c>
      <c r="E14" s="172">
        <v>2</v>
      </c>
      <c r="F14" s="81"/>
      <c r="G14" s="173">
        <f t="shared" si="0"/>
        <v>0</v>
      </c>
    </row>
    <row r="15" spans="2:7" ht="15">
      <c r="B15" s="170" t="s">
        <v>66</v>
      </c>
      <c r="C15" s="171">
        <v>22</v>
      </c>
      <c r="D15" s="171" t="s">
        <v>55</v>
      </c>
      <c r="E15" s="175">
        <v>2</v>
      </c>
      <c r="F15" s="81"/>
      <c r="G15" s="173">
        <f t="shared" si="0"/>
        <v>0</v>
      </c>
    </row>
    <row r="16" spans="2:7" ht="15">
      <c r="B16" s="170" t="s">
        <v>67</v>
      </c>
      <c r="C16" s="171">
        <v>60</v>
      </c>
      <c r="D16" s="171" t="s">
        <v>47</v>
      </c>
      <c r="E16" s="175">
        <v>1</v>
      </c>
      <c r="F16" s="81"/>
      <c r="G16" s="173">
        <f t="shared" si="0"/>
        <v>0</v>
      </c>
    </row>
    <row r="17" spans="2:7" ht="15">
      <c r="B17" s="170" t="s">
        <v>68</v>
      </c>
      <c r="C17" s="171">
        <v>254</v>
      </c>
      <c r="D17" s="171" t="s">
        <v>47</v>
      </c>
      <c r="E17" s="175">
        <v>1</v>
      </c>
      <c r="F17" s="81"/>
      <c r="G17" s="173">
        <f t="shared" si="0"/>
        <v>0</v>
      </c>
    </row>
    <row r="18" spans="2:7" ht="15">
      <c r="B18" s="170" t="s">
        <v>69</v>
      </c>
      <c r="C18" s="171">
        <v>7</v>
      </c>
      <c r="D18" s="171" t="s">
        <v>47</v>
      </c>
      <c r="E18" s="175">
        <v>1</v>
      </c>
      <c r="F18" s="81"/>
      <c r="G18" s="173">
        <f t="shared" si="0"/>
        <v>0</v>
      </c>
    </row>
    <row r="19" spans="2:7" ht="15">
      <c r="B19" s="170" t="s">
        <v>70</v>
      </c>
      <c r="C19" s="176"/>
      <c r="D19" s="171"/>
      <c r="E19" s="175"/>
      <c r="F19" s="177"/>
      <c r="G19" s="173"/>
    </row>
    <row r="20" spans="2:7" ht="15">
      <c r="B20" s="178" t="s">
        <v>71</v>
      </c>
      <c r="C20" s="171">
        <v>90</v>
      </c>
      <c r="D20" s="171" t="s">
        <v>55</v>
      </c>
      <c r="E20" s="175">
        <v>1</v>
      </c>
      <c r="F20" s="81"/>
      <c r="G20" s="173">
        <f>(C20*E20)*F20</f>
        <v>0</v>
      </c>
    </row>
    <row r="21" spans="2:7" ht="15">
      <c r="B21" s="178" t="s">
        <v>72</v>
      </c>
      <c r="C21" s="171">
        <v>5</v>
      </c>
      <c r="D21" s="171" t="s">
        <v>55</v>
      </c>
      <c r="E21" s="175">
        <v>1</v>
      </c>
      <c r="F21" s="81"/>
      <c r="G21" s="173">
        <f>(C21*E21)*F21</f>
        <v>0</v>
      </c>
    </row>
    <row r="22" spans="2:7" ht="15">
      <c r="B22" s="170" t="s">
        <v>73</v>
      </c>
      <c r="C22" s="175">
        <v>45</v>
      </c>
      <c r="D22" s="171" t="s">
        <v>11</v>
      </c>
      <c r="E22" s="175">
        <v>1</v>
      </c>
      <c r="F22" s="81"/>
      <c r="G22" s="173">
        <f aca="true" t="shared" si="1" ref="G22:G27">(C22*E22)*F22</f>
        <v>0</v>
      </c>
    </row>
    <row r="23" spans="2:7" ht="47.25" customHeight="1">
      <c r="B23" s="179" t="s">
        <v>311</v>
      </c>
      <c r="C23" s="175">
        <v>50</v>
      </c>
      <c r="D23" s="171" t="s">
        <v>11</v>
      </c>
      <c r="E23" s="175">
        <v>1</v>
      </c>
      <c r="F23" s="81"/>
      <c r="G23" s="173">
        <f t="shared" si="1"/>
        <v>0</v>
      </c>
    </row>
    <row r="24" spans="2:7" ht="15">
      <c r="B24" s="170" t="s">
        <v>124</v>
      </c>
      <c r="C24" s="175">
        <v>50</v>
      </c>
      <c r="D24" s="171" t="s">
        <v>11</v>
      </c>
      <c r="E24" s="175">
        <v>1</v>
      </c>
      <c r="F24" s="81"/>
      <c r="G24" s="173">
        <f t="shared" si="1"/>
        <v>0</v>
      </c>
    </row>
    <row r="25" spans="2:7" ht="15">
      <c r="B25" s="170" t="s">
        <v>74</v>
      </c>
      <c r="C25" s="171">
        <v>518</v>
      </c>
      <c r="D25" s="171" t="s">
        <v>55</v>
      </c>
      <c r="E25" s="175">
        <v>1</v>
      </c>
      <c r="F25" s="81"/>
      <c r="G25" s="173">
        <f t="shared" si="1"/>
        <v>0</v>
      </c>
    </row>
    <row r="26" spans="2:7" ht="15">
      <c r="B26" s="178" t="s">
        <v>75</v>
      </c>
      <c r="C26" s="171">
        <v>43.7</v>
      </c>
      <c r="D26" s="171" t="s">
        <v>55</v>
      </c>
      <c r="E26" s="175">
        <v>1</v>
      </c>
      <c r="F26" s="81"/>
      <c r="G26" s="173">
        <f>(C26*E26)*F26</f>
        <v>0</v>
      </c>
    </row>
    <row r="27" spans="2:7" ht="15">
      <c r="B27" s="170" t="s">
        <v>127</v>
      </c>
      <c r="C27" s="171">
        <v>45.5</v>
      </c>
      <c r="D27" s="171" t="s">
        <v>55</v>
      </c>
      <c r="E27" s="175">
        <v>2</v>
      </c>
      <c r="F27" s="81"/>
      <c r="G27" s="173">
        <f t="shared" si="1"/>
        <v>0</v>
      </c>
    </row>
    <row r="28" spans="2:7" ht="15">
      <c r="B28" s="170" t="s">
        <v>128</v>
      </c>
      <c r="C28" s="171">
        <v>80</v>
      </c>
      <c r="D28" s="171" t="s">
        <v>55</v>
      </c>
      <c r="E28" s="175">
        <v>2</v>
      </c>
      <c r="F28" s="81"/>
      <c r="G28" s="173">
        <f aca="true" t="shared" si="2" ref="G28:G34">(C28*E28)*F28</f>
        <v>0</v>
      </c>
    </row>
    <row r="29" spans="2:7" ht="15">
      <c r="B29" s="170" t="s">
        <v>129</v>
      </c>
      <c r="C29" s="171">
        <v>96.7</v>
      </c>
      <c r="D29" s="171" t="s">
        <v>55</v>
      </c>
      <c r="E29" s="175">
        <v>2</v>
      </c>
      <c r="F29" s="81"/>
      <c r="G29" s="173">
        <f t="shared" si="2"/>
        <v>0</v>
      </c>
    </row>
    <row r="30" spans="2:7" ht="15">
      <c r="B30" s="170" t="s">
        <v>130</v>
      </c>
      <c r="C30" s="171">
        <v>112</v>
      </c>
      <c r="D30" s="171" t="s">
        <v>55</v>
      </c>
      <c r="E30" s="175">
        <v>1</v>
      </c>
      <c r="F30" s="81"/>
      <c r="G30" s="173">
        <f t="shared" si="2"/>
        <v>0</v>
      </c>
    </row>
    <row r="31" spans="2:7" ht="15">
      <c r="B31" s="170" t="s">
        <v>131</v>
      </c>
      <c r="C31" s="171">
        <v>207.6</v>
      </c>
      <c r="D31" s="171" t="s">
        <v>55</v>
      </c>
      <c r="E31" s="175">
        <v>1</v>
      </c>
      <c r="F31" s="81"/>
      <c r="G31" s="173">
        <f t="shared" si="2"/>
        <v>0</v>
      </c>
    </row>
    <row r="32" spans="2:7" ht="15">
      <c r="B32" s="170" t="s">
        <v>132</v>
      </c>
      <c r="C32" s="171">
        <v>275</v>
      </c>
      <c r="D32" s="171" t="s">
        <v>55</v>
      </c>
      <c r="E32" s="175">
        <v>1</v>
      </c>
      <c r="F32" s="81"/>
      <c r="G32" s="173">
        <f t="shared" si="2"/>
        <v>0</v>
      </c>
    </row>
    <row r="33" spans="2:7" ht="15">
      <c r="B33" s="170" t="s">
        <v>244</v>
      </c>
      <c r="C33" s="180">
        <v>1</v>
      </c>
      <c r="D33" s="171" t="s">
        <v>142</v>
      </c>
      <c r="E33" s="175">
        <v>10</v>
      </c>
      <c r="F33" s="81"/>
      <c r="G33" s="173">
        <f t="shared" si="2"/>
        <v>0</v>
      </c>
    </row>
    <row r="34" spans="2:7" ht="15.75" thickBot="1">
      <c r="B34" s="181" t="s">
        <v>243</v>
      </c>
      <c r="C34" s="182">
        <v>1</v>
      </c>
      <c r="D34" s="183" t="s">
        <v>11</v>
      </c>
      <c r="E34" s="184">
        <v>10</v>
      </c>
      <c r="F34" s="81"/>
      <c r="G34" s="185">
        <f t="shared" si="2"/>
        <v>0</v>
      </c>
    </row>
    <row r="35" spans="2:7" ht="19.5" thickBot="1">
      <c r="B35" s="186" t="s">
        <v>306</v>
      </c>
      <c r="C35" s="187"/>
      <c r="D35" s="188"/>
      <c r="E35" s="188"/>
      <c r="F35" s="189"/>
      <c r="G35" s="190">
        <f>SUM(G8:G34)</f>
        <v>0</v>
      </c>
    </row>
    <row r="36" spans="2:7" ht="19.5" thickBot="1">
      <c r="B36" s="191" t="s">
        <v>155</v>
      </c>
      <c r="C36" s="192"/>
      <c r="D36" s="193"/>
      <c r="E36" s="193"/>
      <c r="F36" s="194"/>
      <c r="G36" s="195">
        <f>G35*4</f>
        <v>0</v>
      </c>
    </row>
    <row r="37" spans="2:7" ht="15">
      <c r="B37" s="196" t="s">
        <v>126</v>
      </c>
      <c r="C37" s="197"/>
      <c r="D37" s="198"/>
      <c r="E37" s="198"/>
      <c r="F37" s="197"/>
      <c r="G37" s="197"/>
    </row>
    <row r="38" spans="2:7" ht="15">
      <c r="B38" s="365" t="s">
        <v>76</v>
      </c>
      <c r="C38" s="365"/>
      <c r="D38" s="365"/>
      <c r="E38" s="365"/>
      <c r="F38" s="365"/>
      <c r="G38" s="365"/>
    </row>
    <row r="39" spans="2:7" ht="15">
      <c r="B39" s="365" t="s">
        <v>77</v>
      </c>
      <c r="C39" s="365"/>
      <c r="D39" s="365"/>
      <c r="E39" s="365"/>
      <c r="F39" s="365"/>
      <c r="G39" s="365"/>
    </row>
    <row r="40" spans="2:7" ht="15">
      <c r="B40" s="365" t="s">
        <v>78</v>
      </c>
      <c r="C40" s="366"/>
      <c r="D40" s="366"/>
      <c r="E40" s="366"/>
      <c r="F40" s="366"/>
      <c r="G40" s="366"/>
    </row>
    <row r="41" spans="2:7" ht="15">
      <c r="B41" s="198" t="s">
        <v>79</v>
      </c>
      <c r="C41" s="199"/>
      <c r="D41" s="200"/>
      <c r="E41" s="200"/>
      <c r="F41" s="199"/>
      <c r="G41" s="201"/>
    </row>
    <row r="42" spans="2:7" ht="15">
      <c r="B42" s="198" t="s">
        <v>144</v>
      </c>
      <c r="C42" s="199"/>
      <c r="D42" s="200"/>
      <c r="E42" s="200"/>
      <c r="F42" s="199"/>
      <c r="G42" s="201"/>
    </row>
    <row r="43" spans="2:7" ht="15">
      <c r="B43" s="198" t="s">
        <v>80</v>
      </c>
      <c r="C43" s="197"/>
      <c r="D43" s="198"/>
      <c r="E43" s="198"/>
      <c r="F43" s="197"/>
      <c r="G43" s="197"/>
    </row>
    <row r="45" ht="15">
      <c r="B45" s="111" t="s">
        <v>218</v>
      </c>
    </row>
  </sheetData>
  <sheetProtection password="CC06" sheet="1" objects="1" scenarios="1"/>
  <mergeCells count="12">
    <mergeCell ref="B38:G38"/>
    <mergeCell ref="B39:G39"/>
    <mergeCell ref="B40:G40"/>
    <mergeCell ref="B2:G2"/>
    <mergeCell ref="B4:G4"/>
    <mergeCell ref="B5:B7"/>
    <mergeCell ref="C5:C7"/>
    <mergeCell ref="D5:D7"/>
    <mergeCell ref="E5:E7"/>
    <mergeCell ref="F5:F7"/>
    <mergeCell ref="G5:G7"/>
    <mergeCell ref="B3:G3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zoomScale="90" zoomScaleNormal="90" workbookViewId="0" topLeftCell="A1">
      <selection activeCell="E15" sqref="E15:E16"/>
    </sheetView>
  </sheetViews>
  <sheetFormatPr defaultColWidth="9.140625" defaultRowHeight="15"/>
  <cols>
    <col min="1" max="1" width="2.8515625" style="90" customWidth="1"/>
    <col min="2" max="2" width="118.7109375" style="90" customWidth="1"/>
    <col min="3" max="3" width="10.28125" style="90" customWidth="1"/>
    <col min="4" max="4" width="18.00390625" style="90" customWidth="1"/>
    <col min="5" max="5" width="22.7109375" style="90" customWidth="1"/>
    <col min="6" max="6" width="33.421875" style="90" customWidth="1"/>
    <col min="7" max="16384" width="9.140625" style="90" customWidth="1"/>
  </cols>
  <sheetData>
    <row r="1" spans="2:10" ht="15.75" thickBot="1">
      <c r="B1" s="89" t="s">
        <v>0</v>
      </c>
      <c r="C1" s="89"/>
      <c r="D1" s="89"/>
      <c r="F1" s="91" t="s">
        <v>1</v>
      </c>
      <c r="G1" s="89"/>
      <c r="H1" s="89"/>
      <c r="I1" s="89"/>
      <c r="J1" s="89"/>
    </row>
    <row r="2" spans="2:10" ht="20.25">
      <c r="B2" s="321" t="s">
        <v>2</v>
      </c>
      <c r="C2" s="322"/>
      <c r="D2" s="322"/>
      <c r="E2" s="322"/>
      <c r="F2" s="323"/>
      <c r="G2" s="89"/>
      <c r="H2" s="89"/>
      <c r="I2" s="89"/>
      <c r="J2" s="89"/>
    </row>
    <row r="3" spans="2:10" ht="21" thickBot="1">
      <c r="B3" s="324" t="s">
        <v>3</v>
      </c>
      <c r="C3" s="325"/>
      <c r="D3" s="325"/>
      <c r="E3" s="325"/>
      <c r="F3" s="326"/>
      <c r="G3" s="89"/>
      <c r="H3" s="89"/>
      <c r="I3" s="89"/>
      <c r="J3" s="89"/>
    </row>
    <row r="4" spans="2:10" ht="42" customHeight="1" thickBot="1">
      <c r="B4" s="92" t="s">
        <v>4</v>
      </c>
      <c r="C4" s="93" t="s">
        <v>5</v>
      </c>
      <c r="D4" s="93" t="s">
        <v>6</v>
      </c>
      <c r="E4" s="93" t="s">
        <v>7</v>
      </c>
      <c r="F4" s="94" t="s">
        <v>8</v>
      </c>
      <c r="G4" s="89"/>
      <c r="H4" s="89"/>
      <c r="I4" s="89"/>
      <c r="J4" s="89"/>
    </row>
    <row r="5" spans="2:10" ht="18.75">
      <c r="B5" s="95" t="s">
        <v>9</v>
      </c>
      <c r="C5" s="96"/>
      <c r="D5" s="96"/>
      <c r="E5" s="96"/>
      <c r="F5" s="97"/>
      <c r="G5" s="89"/>
      <c r="H5" s="89"/>
      <c r="I5" s="89"/>
      <c r="J5" s="89"/>
    </row>
    <row r="6" spans="2:10" ht="15">
      <c r="B6" s="98" t="s">
        <v>196</v>
      </c>
      <c r="C6" s="99" t="s">
        <v>10</v>
      </c>
      <c r="D6" s="99">
        <v>1</v>
      </c>
      <c r="E6" s="112"/>
      <c r="F6" s="100">
        <f>D6*E6*4</f>
        <v>0</v>
      </c>
      <c r="G6" s="89"/>
      <c r="H6" s="89"/>
      <c r="I6" s="89"/>
      <c r="J6" s="89"/>
    </row>
    <row r="7" spans="2:10" ht="15">
      <c r="B7" s="98" t="s">
        <v>197</v>
      </c>
      <c r="C7" s="99" t="s">
        <v>10</v>
      </c>
      <c r="D7" s="99">
        <v>12</v>
      </c>
      <c r="E7" s="112"/>
      <c r="F7" s="100">
        <f aca="true" t="shared" si="0" ref="F7:F12">D7*E7*4</f>
        <v>0</v>
      </c>
      <c r="G7" s="89"/>
      <c r="H7" s="89"/>
      <c r="I7" s="89"/>
      <c r="J7" s="89"/>
    </row>
    <row r="8" spans="2:10" ht="15">
      <c r="B8" s="101" t="s">
        <v>198</v>
      </c>
      <c r="C8" s="99" t="s">
        <v>10</v>
      </c>
      <c r="D8" s="102">
        <v>1</v>
      </c>
      <c r="E8" s="112"/>
      <c r="F8" s="100">
        <f t="shared" si="0"/>
        <v>0</v>
      </c>
      <c r="G8" s="89"/>
      <c r="H8" s="89"/>
      <c r="I8" s="89"/>
      <c r="J8" s="89"/>
    </row>
    <row r="9" spans="2:10" ht="15">
      <c r="B9" s="101" t="s">
        <v>199</v>
      </c>
      <c r="C9" s="99" t="s">
        <v>10</v>
      </c>
      <c r="D9" s="102">
        <v>0.25</v>
      </c>
      <c r="E9" s="112"/>
      <c r="F9" s="100">
        <f t="shared" si="0"/>
        <v>0</v>
      </c>
      <c r="G9" s="89"/>
      <c r="H9" s="89"/>
      <c r="I9" s="89"/>
      <c r="J9" s="89"/>
    </row>
    <row r="10" spans="2:10" ht="15">
      <c r="B10" s="101" t="s">
        <v>200</v>
      </c>
      <c r="C10" s="99" t="s">
        <v>10</v>
      </c>
      <c r="D10" s="102">
        <v>0.25</v>
      </c>
      <c r="E10" s="112"/>
      <c r="F10" s="100">
        <f t="shared" si="0"/>
        <v>0</v>
      </c>
      <c r="G10" s="89"/>
      <c r="H10" s="89"/>
      <c r="I10" s="89"/>
      <c r="J10" s="89"/>
    </row>
    <row r="11" spans="2:10" ht="15">
      <c r="B11" s="103" t="s">
        <v>201</v>
      </c>
      <c r="C11" s="99" t="s">
        <v>11</v>
      </c>
      <c r="D11" s="99">
        <v>30</v>
      </c>
      <c r="E11" s="112"/>
      <c r="F11" s="100">
        <f t="shared" si="0"/>
        <v>0</v>
      </c>
      <c r="G11" s="89"/>
      <c r="H11" s="89"/>
      <c r="I11" s="89"/>
      <c r="J11" s="89"/>
    </row>
    <row r="12" spans="2:10" ht="15">
      <c r="B12" s="103" t="s">
        <v>202</v>
      </c>
      <c r="C12" s="99" t="s">
        <v>11</v>
      </c>
      <c r="D12" s="99">
        <v>6</v>
      </c>
      <c r="E12" s="112"/>
      <c r="F12" s="100">
        <f t="shared" si="0"/>
        <v>0</v>
      </c>
      <c r="G12" s="89"/>
      <c r="H12" s="89"/>
      <c r="I12" s="89"/>
      <c r="J12" s="89"/>
    </row>
    <row r="13" spans="2:10" ht="15.75" thickBot="1">
      <c r="B13" s="104" t="s">
        <v>12</v>
      </c>
      <c r="C13" s="105"/>
      <c r="D13" s="105"/>
      <c r="E13" s="105"/>
      <c r="F13" s="106">
        <f>SUM(F6:F12)</f>
        <v>0</v>
      </c>
      <c r="G13" s="89"/>
      <c r="H13" s="89"/>
      <c r="I13" s="89"/>
      <c r="J13" s="89"/>
    </row>
    <row r="14" spans="2:10" ht="18.75">
      <c r="B14" s="95" t="s">
        <v>16</v>
      </c>
      <c r="C14" s="96"/>
      <c r="D14" s="96"/>
      <c r="E14" s="96"/>
      <c r="F14" s="97"/>
      <c r="G14" s="89"/>
      <c r="H14" s="89"/>
      <c r="I14" s="89"/>
      <c r="J14" s="89"/>
    </row>
    <row r="15" spans="2:10" ht="15">
      <c r="B15" s="98" t="s">
        <v>223</v>
      </c>
      <c r="C15" s="99" t="s">
        <v>13</v>
      </c>
      <c r="D15" s="99">
        <v>10</v>
      </c>
      <c r="E15" s="112"/>
      <c r="F15" s="100">
        <f>D15*E15*4</f>
        <v>0</v>
      </c>
      <c r="G15" s="89"/>
      <c r="H15" s="89"/>
      <c r="I15" s="89"/>
      <c r="J15" s="89"/>
    </row>
    <row r="16" spans="2:10" ht="15">
      <c r="B16" s="98" t="s">
        <v>224</v>
      </c>
      <c r="C16" s="99" t="s">
        <v>13</v>
      </c>
      <c r="D16" s="107">
        <v>2</v>
      </c>
      <c r="E16" s="112"/>
      <c r="F16" s="100">
        <f>D16*E16*4</f>
        <v>0</v>
      </c>
      <c r="G16" s="89"/>
      <c r="H16" s="89"/>
      <c r="I16" s="89"/>
      <c r="J16" s="89"/>
    </row>
    <row r="17" spans="2:10" ht="15.75" thickBot="1">
      <c r="B17" s="104" t="s">
        <v>17</v>
      </c>
      <c r="C17" s="105"/>
      <c r="D17" s="105"/>
      <c r="E17" s="105"/>
      <c r="F17" s="106">
        <f>SUM(F15:F16)</f>
        <v>0</v>
      </c>
      <c r="G17" s="89"/>
      <c r="H17" s="89"/>
      <c r="I17" s="89"/>
      <c r="J17" s="89"/>
    </row>
    <row r="18" spans="2:10" ht="19.5" thickBot="1">
      <c r="B18" s="108" t="s">
        <v>14</v>
      </c>
      <c r="C18" s="109"/>
      <c r="D18" s="109"/>
      <c r="E18" s="109"/>
      <c r="F18" s="110">
        <f>SUM(F17,F13)</f>
        <v>0</v>
      </c>
      <c r="G18" s="89"/>
      <c r="H18" s="89"/>
      <c r="I18" s="89"/>
      <c r="J18" s="89"/>
    </row>
    <row r="19" spans="2:10" ht="15">
      <c r="B19" s="89"/>
      <c r="C19" s="89"/>
      <c r="D19" s="89"/>
      <c r="E19" s="89"/>
      <c r="F19" s="89"/>
      <c r="G19" s="89"/>
      <c r="H19" s="89"/>
      <c r="I19" s="89"/>
      <c r="J19" s="89"/>
    </row>
    <row r="20" spans="2:10" ht="15">
      <c r="B20" s="111" t="s">
        <v>195</v>
      </c>
      <c r="C20" s="89"/>
      <c r="D20" s="89"/>
      <c r="E20" s="89"/>
      <c r="F20" s="89"/>
      <c r="G20" s="89"/>
      <c r="H20" s="89"/>
      <c r="I20" s="89"/>
      <c r="J20" s="89"/>
    </row>
    <row r="21" spans="2:10" ht="15">
      <c r="B21" s="89"/>
      <c r="C21" s="89"/>
      <c r="D21" s="89"/>
      <c r="E21" s="89"/>
      <c r="F21" s="89"/>
      <c r="G21" s="89"/>
      <c r="H21" s="89"/>
      <c r="I21" s="89"/>
      <c r="J21" s="89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zoomScale="90" zoomScaleNormal="90" workbookViewId="0" topLeftCell="A1">
      <selection activeCell="E6" sqref="E6:E10"/>
    </sheetView>
  </sheetViews>
  <sheetFormatPr defaultColWidth="9.140625" defaultRowHeight="15"/>
  <cols>
    <col min="1" max="1" width="5.00390625" style="89" customWidth="1"/>
    <col min="2" max="2" width="62.00390625" style="89" customWidth="1"/>
    <col min="3" max="3" width="22.28125" style="89" customWidth="1"/>
    <col min="4" max="4" width="9.140625" style="89" customWidth="1"/>
    <col min="5" max="5" width="25.57421875" style="89" customWidth="1"/>
    <col min="6" max="6" width="15.28125" style="89" customWidth="1"/>
    <col min="7" max="7" width="18.140625" style="89" customWidth="1"/>
    <col min="8" max="16384" width="9.140625" style="89" customWidth="1"/>
  </cols>
  <sheetData>
    <row r="1" spans="2:7" ht="16.5" thickBot="1">
      <c r="B1" s="89" t="s">
        <v>0</v>
      </c>
      <c r="D1" s="202"/>
      <c r="F1" s="392" t="s">
        <v>81</v>
      </c>
      <c r="G1" s="392"/>
    </row>
    <row r="2" spans="2:7" ht="20.25">
      <c r="B2" s="393" t="s">
        <v>245</v>
      </c>
      <c r="C2" s="394"/>
      <c r="D2" s="394"/>
      <c r="E2" s="394"/>
      <c r="F2" s="394"/>
      <c r="G2" s="395"/>
    </row>
    <row r="3" spans="2:7" ht="21" thickBot="1">
      <c r="B3" s="396" t="s">
        <v>3</v>
      </c>
      <c r="C3" s="397"/>
      <c r="D3" s="397"/>
      <c r="E3" s="397"/>
      <c r="F3" s="397"/>
      <c r="G3" s="398"/>
    </row>
    <row r="4" spans="2:7" ht="43.5" thickBot="1">
      <c r="B4" s="203" t="s">
        <v>4</v>
      </c>
      <c r="C4" s="204" t="s">
        <v>149</v>
      </c>
      <c r="D4" s="204" t="s">
        <v>5</v>
      </c>
      <c r="E4" s="204" t="s">
        <v>53</v>
      </c>
      <c r="F4" s="204" t="s">
        <v>54</v>
      </c>
      <c r="G4" s="205" t="s">
        <v>58</v>
      </c>
    </row>
    <row r="5" spans="2:7" ht="15">
      <c r="B5" s="206" t="s">
        <v>82</v>
      </c>
      <c r="C5" s="207"/>
      <c r="D5" s="207"/>
      <c r="E5" s="207"/>
      <c r="F5" s="207"/>
      <c r="G5" s="208"/>
    </row>
    <row r="6" spans="2:7" ht="30.75" customHeight="1">
      <c r="B6" s="209" t="s">
        <v>287</v>
      </c>
      <c r="C6" s="210">
        <v>10</v>
      </c>
      <c r="D6" s="180" t="s">
        <v>47</v>
      </c>
      <c r="E6" s="82"/>
      <c r="F6" s="211">
        <f aca="true" t="shared" si="0" ref="F6:F10">C6*E6</f>
        <v>0</v>
      </c>
      <c r="G6" s="212">
        <f aca="true" t="shared" si="1" ref="G6:G10">F6*12</f>
        <v>0</v>
      </c>
    </row>
    <row r="7" spans="2:7" ht="30.75" customHeight="1">
      <c r="B7" s="209" t="s">
        <v>288</v>
      </c>
      <c r="C7" s="210">
        <v>20</v>
      </c>
      <c r="D7" s="180" t="s">
        <v>47</v>
      </c>
      <c r="E7" s="82"/>
      <c r="F7" s="211">
        <f t="shared" si="0"/>
        <v>0</v>
      </c>
      <c r="G7" s="212">
        <f t="shared" si="1"/>
        <v>0</v>
      </c>
    </row>
    <row r="8" spans="2:7" ht="15">
      <c r="B8" s="98" t="s">
        <v>289</v>
      </c>
      <c r="C8" s="210">
        <v>10</v>
      </c>
      <c r="D8" s="180" t="s">
        <v>83</v>
      </c>
      <c r="E8" s="82"/>
      <c r="F8" s="211">
        <f t="shared" si="0"/>
        <v>0</v>
      </c>
      <c r="G8" s="212">
        <f t="shared" si="1"/>
        <v>0</v>
      </c>
    </row>
    <row r="9" spans="2:7" ht="15">
      <c r="B9" s="98" t="s">
        <v>290</v>
      </c>
      <c r="C9" s="210">
        <v>25</v>
      </c>
      <c r="D9" s="180" t="s">
        <v>47</v>
      </c>
      <c r="E9" s="82"/>
      <c r="F9" s="211">
        <f t="shared" si="0"/>
        <v>0</v>
      </c>
      <c r="G9" s="212">
        <f t="shared" si="1"/>
        <v>0</v>
      </c>
    </row>
    <row r="10" spans="2:7" ht="15.75" thickBot="1">
      <c r="B10" s="98" t="s">
        <v>84</v>
      </c>
      <c r="C10" s="210">
        <v>10</v>
      </c>
      <c r="D10" s="180" t="s">
        <v>47</v>
      </c>
      <c r="E10" s="82"/>
      <c r="F10" s="211">
        <f t="shared" si="0"/>
        <v>0</v>
      </c>
      <c r="G10" s="212">
        <f t="shared" si="1"/>
        <v>0</v>
      </c>
    </row>
    <row r="11" spans="2:7" ht="15.75" thickBot="1">
      <c r="B11" s="213" t="s">
        <v>85</v>
      </c>
      <c r="C11" s="214"/>
      <c r="D11" s="214"/>
      <c r="E11" s="215"/>
      <c r="F11" s="216">
        <f>SUM(F6:F10)</f>
        <v>0</v>
      </c>
      <c r="G11" s="217"/>
    </row>
    <row r="12" spans="2:7" ht="19.5" thickBot="1">
      <c r="B12" s="218" t="s">
        <v>307</v>
      </c>
      <c r="C12" s="219"/>
      <c r="D12" s="219"/>
      <c r="E12" s="220"/>
      <c r="F12" s="221"/>
      <c r="G12" s="222">
        <f>SUM(G5:G11)</f>
        <v>0</v>
      </c>
    </row>
    <row r="13" spans="2:7" ht="19.5" thickBot="1">
      <c r="B13" s="223" t="s">
        <v>156</v>
      </c>
      <c r="C13" s="224"/>
      <c r="D13" s="224"/>
      <c r="E13" s="225"/>
      <c r="F13" s="226"/>
      <c r="G13" s="227">
        <f>SUM(G6:G10)*4</f>
        <v>0</v>
      </c>
    </row>
    <row r="14" ht="15">
      <c r="E14" s="228"/>
    </row>
    <row r="15" ht="15">
      <c r="B15" s="229" t="s">
        <v>125</v>
      </c>
    </row>
    <row r="16" ht="15">
      <c r="B16" s="89" t="s">
        <v>86</v>
      </c>
    </row>
    <row r="17" ht="15">
      <c r="B17" s="111" t="s">
        <v>246</v>
      </c>
    </row>
  </sheetData>
  <sheetProtection password="CC06" sheet="1" objects="1" scenarios="1"/>
  <mergeCells count="3">
    <mergeCell ref="F1:G1"/>
    <mergeCell ref="B2:G2"/>
    <mergeCell ref="B3:G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zoomScale="90" zoomScaleNormal="90" workbookViewId="0" topLeftCell="A1">
      <selection activeCell="E6" sqref="E6:E10"/>
    </sheetView>
  </sheetViews>
  <sheetFormatPr defaultColWidth="9.140625" defaultRowHeight="15"/>
  <cols>
    <col min="1" max="1" width="4.7109375" style="89" customWidth="1"/>
    <col min="2" max="2" width="86.8515625" style="89" customWidth="1"/>
    <col min="3" max="3" width="11.57421875" style="89" customWidth="1"/>
    <col min="4" max="4" width="15.28125" style="89" customWidth="1"/>
    <col min="5" max="5" width="21.7109375" style="89" customWidth="1"/>
    <col min="6" max="6" width="29.7109375" style="89" customWidth="1"/>
    <col min="7" max="16384" width="9.140625" style="89" customWidth="1"/>
  </cols>
  <sheetData>
    <row r="1" spans="2:6" ht="15.75" thickBot="1">
      <c r="B1" s="230" t="s">
        <v>0</v>
      </c>
      <c r="C1" s="231"/>
      <c r="D1" s="231"/>
      <c r="E1" s="399" t="s">
        <v>87</v>
      </c>
      <c r="F1" s="399"/>
    </row>
    <row r="2" spans="2:6" ht="20.25">
      <c r="B2" s="400" t="s">
        <v>219</v>
      </c>
      <c r="C2" s="401"/>
      <c r="D2" s="401"/>
      <c r="E2" s="401"/>
      <c r="F2" s="402"/>
    </row>
    <row r="3" spans="2:6" ht="21" thickBot="1">
      <c r="B3" s="403" t="s">
        <v>3</v>
      </c>
      <c r="C3" s="404"/>
      <c r="D3" s="404"/>
      <c r="E3" s="404"/>
      <c r="F3" s="405"/>
    </row>
    <row r="4" spans="2:6" ht="36" customHeight="1" thickBot="1">
      <c r="B4" s="232" t="s">
        <v>4</v>
      </c>
      <c r="C4" s="233" t="s">
        <v>5</v>
      </c>
      <c r="D4" s="233" t="s">
        <v>6</v>
      </c>
      <c r="E4" s="233" t="s">
        <v>7</v>
      </c>
      <c r="F4" s="234" t="s">
        <v>8</v>
      </c>
    </row>
    <row r="5" spans="2:6" ht="18.75">
      <c r="B5" s="235" t="s">
        <v>9</v>
      </c>
      <c r="C5" s="236"/>
      <c r="D5" s="237"/>
      <c r="E5" s="237"/>
      <c r="F5" s="238"/>
    </row>
    <row r="6" spans="2:6" ht="21" customHeight="1">
      <c r="B6" s="101" t="s">
        <v>140</v>
      </c>
      <c r="C6" s="239" t="s">
        <v>88</v>
      </c>
      <c r="D6" s="240">
        <v>52</v>
      </c>
      <c r="E6" s="83"/>
      <c r="F6" s="241">
        <f>D6*E6*4</f>
        <v>0</v>
      </c>
    </row>
    <row r="7" spans="2:6" ht="15">
      <c r="B7" s="101" t="s">
        <v>89</v>
      </c>
      <c r="C7" s="239" t="s">
        <v>88</v>
      </c>
      <c r="D7" s="240">
        <v>52</v>
      </c>
      <c r="E7" s="83"/>
      <c r="F7" s="241">
        <f>D7*E7*4</f>
        <v>0</v>
      </c>
    </row>
    <row r="8" spans="2:6" ht="21.75" customHeight="1">
      <c r="B8" s="101" t="s">
        <v>90</v>
      </c>
      <c r="C8" s="239" t="s">
        <v>88</v>
      </c>
      <c r="D8" s="240">
        <v>52</v>
      </c>
      <c r="E8" s="83"/>
      <c r="F8" s="241">
        <f>D8*E8*4</f>
        <v>0</v>
      </c>
    </row>
    <row r="9" spans="2:6" ht="15">
      <c r="B9" s="242" t="s">
        <v>91</v>
      </c>
      <c r="C9" s="239" t="s">
        <v>92</v>
      </c>
      <c r="D9" s="240">
        <v>500</v>
      </c>
      <c r="E9" s="83"/>
      <c r="F9" s="241">
        <f>D9*E9*4</f>
        <v>0</v>
      </c>
    </row>
    <row r="10" spans="2:6" ht="15">
      <c r="B10" s="101" t="s">
        <v>93</v>
      </c>
      <c r="C10" s="239" t="s">
        <v>92</v>
      </c>
      <c r="D10" s="240">
        <v>170</v>
      </c>
      <c r="E10" s="83"/>
      <c r="F10" s="241">
        <f>D10*E10*4</f>
        <v>0</v>
      </c>
    </row>
    <row r="11" spans="2:6" ht="15.75" thickBot="1">
      <c r="B11" s="243" t="s">
        <v>12</v>
      </c>
      <c r="C11" s="244"/>
      <c r="D11" s="245"/>
      <c r="E11" s="246"/>
      <c r="F11" s="247">
        <f>SUM(F6:F10)</f>
        <v>0</v>
      </c>
    </row>
    <row r="12" spans="2:6" ht="19.5" thickBot="1">
      <c r="B12" s="406" t="s">
        <v>14</v>
      </c>
      <c r="C12" s="407"/>
      <c r="D12" s="407"/>
      <c r="E12" s="408"/>
      <c r="F12" s="248">
        <f>F11</f>
        <v>0</v>
      </c>
    </row>
    <row r="14" ht="15">
      <c r="B14" s="111" t="s">
        <v>218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="90" zoomScaleNormal="90" workbookViewId="0" topLeftCell="A1">
      <selection activeCell="D10" sqref="D10:H10"/>
    </sheetView>
  </sheetViews>
  <sheetFormatPr defaultColWidth="9.140625" defaultRowHeight="15"/>
  <cols>
    <col min="1" max="1" width="5.28125" style="89" customWidth="1"/>
    <col min="2" max="2" width="36.421875" style="89" customWidth="1"/>
    <col min="3" max="3" width="9.421875" style="89" customWidth="1"/>
    <col min="4" max="8" width="18.00390625" style="89" customWidth="1"/>
    <col min="9" max="9" width="25.57421875" style="89" customWidth="1"/>
    <col min="10" max="16384" width="9.140625" style="89" customWidth="1"/>
  </cols>
  <sheetData>
    <row r="1" spans="2:10" ht="15.75" thickBot="1">
      <c r="B1" s="230" t="s">
        <v>0</v>
      </c>
      <c r="C1" s="231"/>
      <c r="I1" s="409" t="s">
        <v>94</v>
      </c>
      <c r="J1" s="409"/>
    </row>
    <row r="2" spans="2:9" ht="24" customHeight="1">
      <c r="B2" s="400" t="s">
        <v>220</v>
      </c>
      <c r="C2" s="401"/>
      <c r="D2" s="401"/>
      <c r="E2" s="401"/>
      <c r="F2" s="401"/>
      <c r="G2" s="401"/>
      <c r="H2" s="401"/>
      <c r="I2" s="402"/>
    </row>
    <row r="3" spans="2:9" ht="24" customHeight="1" thickBot="1">
      <c r="B3" s="403" t="s">
        <v>3</v>
      </c>
      <c r="C3" s="404"/>
      <c r="D3" s="404"/>
      <c r="E3" s="404"/>
      <c r="F3" s="404"/>
      <c r="G3" s="404"/>
      <c r="H3" s="404"/>
      <c r="I3" s="405"/>
    </row>
    <row r="4" spans="2:9" ht="15">
      <c r="B4" s="249" t="s">
        <v>225</v>
      </c>
      <c r="C4" s="250" t="s">
        <v>133</v>
      </c>
      <c r="D4" s="251">
        <v>2017</v>
      </c>
      <c r="E4" s="251">
        <v>2018</v>
      </c>
      <c r="F4" s="251">
        <v>2019</v>
      </c>
      <c r="G4" s="251">
        <v>2020</v>
      </c>
      <c r="H4" s="252">
        <v>2021</v>
      </c>
      <c r="I4" s="253"/>
    </row>
    <row r="5" spans="2:9" ht="15">
      <c r="B5" s="254" t="s">
        <v>134</v>
      </c>
      <c r="C5" s="255" t="s">
        <v>135</v>
      </c>
      <c r="D5" s="180" t="s">
        <v>136</v>
      </c>
      <c r="E5" s="180" t="s">
        <v>136</v>
      </c>
      <c r="F5" s="180" t="s">
        <v>136</v>
      </c>
      <c r="G5" s="269"/>
      <c r="H5" s="180" t="s">
        <v>136</v>
      </c>
      <c r="I5" s="256"/>
    </row>
    <row r="6" spans="2:9" ht="15">
      <c r="B6" s="254" t="s">
        <v>229</v>
      </c>
      <c r="C6" s="255" t="s">
        <v>137</v>
      </c>
      <c r="D6" s="180" t="s">
        <v>136</v>
      </c>
      <c r="E6" s="180" t="s">
        <v>136</v>
      </c>
      <c r="F6" s="269"/>
      <c r="G6" s="180" t="s">
        <v>136</v>
      </c>
      <c r="H6" s="180" t="s">
        <v>136</v>
      </c>
      <c r="I6" s="256"/>
    </row>
    <row r="7" spans="2:9" ht="15">
      <c r="B7" s="254" t="s">
        <v>230</v>
      </c>
      <c r="C7" s="255" t="s">
        <v>135</v>
      </c>
      <c r="D7" s="180" t="s">
        <v>136</v>
      </c>
      <c r="E7" s="269"/>
      <c r="F7" s="180" t="s">
        <v>136</v>
      </c>
      <c r="G7" s="180" t="s">
        <v>136</v>
      </c>
      <c r="H7" s="180" t="s">
        <v>136</v>
      </c>
      <c r="I7" s="256"/>
    </row>
    <row r="8" spans="2:9" ht="15">
      <c r="B8" s="254" t="s">
        <v>138</v>
      </c>
      <c r="C8" s="255" t="s">
        <v>135</v>
      </c>
      <c r="D8" s="180" t="s">
        <v>136</v>
      </c>
      <c r="E8" s="180" t="s">
        <v>136</v>
      </c>
      <c r="F8" s="180" t="s">
        <v>136</v>
      </c>
      <c r="G8" s="269"/>
      <c r="H8" s="180" t="s">
        <v>136</v>
      </c>
      <c r="I8" s="255"/>
    </row>
    <row r="9" spans="2:9" ht="15.75" customHeight="1">
      <c r="B9" s="254"/>
      <c r="C9" s="257"/>
      <c r="D9" s="413"/>
      <c r="E9" s="414"/>
      <c r="F9" s="414"/>
      <c r="G9" s="414"/>
      <c r="H9" s="415"/>
      <c r="I9" s="255"/>
    </row>
    <row r="10" spans="2:9" ht="15">
      <c r="B10" s="254" t="s">
        <v>231</v>
      </c>
      <c r="C10" s="255" t="s">
        <v>160</v>
      </c>
      <c r="D10" s="410"/>
      <c r="E10" s="411"/>
      <c r="F10" s="411"/>
      <c r="G10" s="411"/>
      <c r="H10" s="412"/>
      <c r="I10" s="255"/>
    </row>
    <row r="11" spans="2:9" ht="15">
      <c r="B11" s="258" t="s">
        <v>148</v>
      </c>
      <c r="C11" s="259">
        <v>200</v>
      </c>
      <c r="D11" s="260">
        <f>D10*C11</f>
        <v>0</v>
      </c>
      <c r="E11" s="260"/>
      <c r="F11" s="260">
        <f>D10*C11</f>
        <v>0</v>
      </c>
      <c r="G11" s="260"/>
      <c r="H11" s="260">
        <f>D10*C11</f>
        <v>0</v>
      </c>
      <c r="I11" s="256"/>
    </row>
    <row r="12" spans="2:9" ht="15">
      <c r="B12" s="258" t="s">
        <v>147</v>
      </c>
      <c r="C12" s="259">
        <v>50</v>
      </c>
      <c r="D12" s="261">
        <f>D10*C12</f>
        <v>0</v>
      </c>
      <c r="E12" s="261">
        <f>D10*C12</f>
        <v>0</v>
      </c>
      <c r="F12" s="261">
        <f>D10*C12</f>
        <v>0</v>
      </c>
      <c r="G12" s="261">
        <f>D10*C12</f>
        <v>0</v>
      </c>
      <c r="H12" s="261">
        <f>D10*C12</f>
        <v>0</v>
      </c>
      <c r="I12" s="262"/>
    </row>
    <row r="13" spans="2:9" ht="15.75" thickBot="1">
      <c r="B13" s="263" t="s">
        <v>139</v>
      </c>
      <c r="C13" s="264"/>
      <c r="D13" s="265">
        <f>SUM(D5:D8)+SUM(D11:D12)</f>
        <v>0</v>
      </c>
      <c r="E13" s="265">
        <f>SUM(E5:E8)+SUM(E11:E12)</f>
        <v>0</v>
      </c>
      <c r="F13" s="265">
        <f>SUM(F5:F8)+SUM(F11:F12)</f>
        <v>0</v>
      </c>
      <c r="G13" s="265">
        <f>SUM(G5:G8)+SUM(G11:G12)</f>
        <v>0</v>
      </c>
      <c r="H13" s="265">
        <f>SUM(H5:H8)+SUM(H11:H12)</f>
        <v>0</v>
      </c>
      <c r="I13" s="266"/>
    </row>
    <row r="14" spans="2:9" ht="19.5" thickBot="1">
      <c r="B14" s="108" t="s">
        <v>159</v>
      </c>
      <c r="C14" s="109"/>
      <c r="D14" s="109"/>
      <c r="E14" s="109"/>
      <c r="F14" s="109"/>
      <c r="G14" s="109"/>
      <c r="H14" s="267"/>
      <c r="I14" s="268">
        <f>SUM(D13:G13)</f>
        <v>0</v>
      </c>
    </row>
    <row r="15" ht="15">
      <c r="B15" s="89" t="s">
        <v>152</v>
      </c>
    </row>
    <row r="17" ht="15">
      <c r="B17" s="111" t="s">
        <v>218</v>
      </c>
    </row>
    <row r="18" ht="15">
      <c r="B18" s="111" t="s">
        <v>226</v>
      </c>
    </row>
  </sheetData>
  <sheetProtection password="CC06" sheet="1" objects="1" scenarios="1"/>
  <mergeCells count="5">
    <mergeCell ref="I1:J1"/>
    <mergeCell ref="B2:I2"/>
    <mergeCell ref="B3:I3"/>
    <mergeCell ref="D10:H10"/>
    <mergeCell ref="D9:H9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9" sqref="E9"/>
    </sheetView>
  </sheetViews>
  <sheetFormatPr defaultColWidth="9.140625" defaultRowHeight="15"/>
  <cols>
    <col min="1" max="1" width="3.57421875" style="89" customWidth="1"/>
    <col min="2" max="2" width="79.00390625" style="89" customWidth="1"/>
    <col min="3" max="3" width="13.8515625" style="89" customWidth="1"/>
    <col min="4" max="4" width="19.7109375" style="89" customWidth="1"/>
    <col min="5" max="5" width="18.00390625" style="89" customWidth="1"/>
    <col min="6" max="6" width="32.421875" style="89" customWidth="1"/>
    <col min="7" max="16384" width="9.140625" style="89" customWidth="1"/>
  </cols>
  <sheetData>
    <row r="1" spans="2:6" ht="15.75" thickBot="1">
      <c r="B1" s="230" t="s">
        <v>0</v>
      </c>
      <c r="C1" s="231"/>
      <c r="D1" s="231"/>
      <c r="E1" s="399" t="s">
        <v>97</v>
      </c>
      <c r="F1" s="399"/>
    </row>
    <row r="2" spans="2:6" ht="20.25">
      <c r="B2" s="400" t="s">
        <v>98</v>
      </c>
      <c r="C2" s="401"/>
      <c r="D2" s="401"/>
      <c r="E2" s="401"/>
      <c r="F2" s="402"/>
    </row>
    <row r="3" spans="2:6" ht="21" thickBot="1">
      <c r="B3" s="403" t="s">
        <v>3</v>
      </c>
      <c r="C3" s="404"/>
      <c r="D3" s="404"/>
      <c r="E3" s="404"/>
      <c r="F3" s="405"/>
    </row>
    <row r="4" spans="2:6" ht="45" customHeight="1" thickBot="1">
      <c r="B4" s="232" t="s">
        <v>4</v>
      </c>
      <c r="C4" s="233" t="s">
        <v>5</v>
      </c>
      <c r="D4" s="233" t="s">
        <v>6</v>
      </c>
      <c r="E4" s="233" t="s">
        <v>7</v>
      </c>
      <c r="F4" s="234" t="s">
        <v>8</v>
      </c>
    </row>
    <row r="5" spans="2:6" ht="18.75">
      <c r="B5" s="235" t="s">
        <v>9</v>
      </c>
      <c r="C5" s="236"/>
      <c r="D5" s="237"/>
      <c r="E5" s="237"/>
      <c r="F5" s="238"/>
    </row>
    <row r="6" spans="2:6" ht="18.75" customHeight="1">
      <c r="B6" s="270" t="s">
        <v>207</v>
      </c>
      <c r="C6" s="239" t="s">
        <v>11</v>
      </c>
      <c r="D6" s="240">
        <v>10</v>
      </c>
      <c r="E6" s="83"/>
      <c r="F6" s="241">
        <f>D6*E6*4</f>
        <v>0</v>
      </c>
    </row>
    <row r="7" spans="2:6" ht="18" customHeight="1" thickBot="1">
      <c r="B7" s="243" t="s">
        <v>12</v>
      </c>
      <c r="C7" s="244"/>
      <c r="D7" s="245"/>
      <c r="E7" s="246"/>
      <c r="F7" s="247">
        <f>SUM(F6:F6)</f>
        <v>0</v>
      </c>
    </row>
    <row r="8" spans="2:6" ht="18" customHeight="1">
      <c r="B8" s="271" t="s">
        <v>16</v>
      </c>
      <c r="C8" s="272"/>
      <c r="D8" s="273"/>
      <c r="E8" s="274"/>
      <c r="F8" s="275"/>
    </row>
    <row r="9" spans="2:6" ht="17.25" customHeight="1">
      <c r="B9" s="276" t="s">
        <v>227</v>
      </c>
      <c r="C9" s="239" t="s">
        <v>13</v>
      </c>
      <c r="D9" s="240">
        <v>3</v>
      </c>
      <c r="E9" s="83"/>
      <c r="F9" s="241">
        <f>D9*E9*4</f>
        <v>0</v>
      </c>
    </row>
    <row r="10" spans="2:6" ht="15.75" thickBot="1">
      <c r="B10" s="243" t="s">
        <v>17</v>
      </c>
      <c r="C10" s="277"/>
      <c r="D10" s="245"/>
      <c r="E10" s="278"/>
      <c r="F10" s="247">
        <f>SUM(F9:F9)</f>
        <v>0</v>
      </c>
    </row>
    <row r="11" spans="2:6" ht="19.5" thickBot="1">
      <c r="B11" s="406" t="s">
        <v>14</v>
      </c>
      <c r="C11" s="407"/>
      <c r="D11" s="407"/>
      <c r="E11" s="408"/>
      <c r="F11" s="248">
        <f>SUM(F7+F10)</f>
        <v>0</v>
      </c>
    </row>
  </sheetData>
  <sheetProtection password="CC06" sheet="1" objects="1" scenarios="1"/>
  <mergeCells count="4">
    <mergeCell ref="E1:F1"/>
    <mergeCell ref="B2:F2"/>
    <mergeCell ref="B3:F3"/>
    <mergeCell ref="B11:E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90" zoomScaleNormal="90" workbookViewId="0" topLeftCell="A1">
      <selection activeCell="E23" sqref="E23"/>
    </sheetView>
  </sheetViews>
  <sheetFormatPr defaultColWidth="9.140625" defaultRowHeight="15"/>
  <cols>
    <col min="1" max="1" width="5.421875" style="89" customWidth="1"/>
    <col min="2" max="2" width="54.28125" style="89" customWidth="1"/>
    <col min="3" max="3" width="11.00390625" style="89" customWidth="1"/>
    <col min="4" max="4" width="22.00390625" style="89" customWidth="1"/>
    <col min="5" max="5" width="17.00390625" style="89" customWidth="1"/>
    <col min="6" max="6" width="30.00390625" style="89" customWidth="1"/>
    <col min="7" max="16384" width="9.140625" style="89" customWidth="1"/>
  </cols>
  <sheetData>
    <row r="1" spans="2:6" ht="15.75" thickBot="1">
      <c r="B1" s="230" t="s">
        <v>0</v>
      </c>
      <c r="C1" s="231"/>
      <c r="D1" s="231"/>
      <c r="E1" s="399" t="s">
        <v>99</v>
      </c>
      <c r="F1" s="399"/>
    </row>
    <row r="2" spans="2:6" ht="20.25">
      <c r="B2" s="400" t="s">
        <v>100</v>
      </c>
      <c r="C2" s="401"/>
      <c r="D2" s="401"/>
      <c r="E2" s="401"/>
      <c r="F2" s="402"/>
    </row>
    <row r="3" spans="2:6" ht="21" thickBot="1">
      <c r="B3" s="403" t="s">
        <v>3</v>
      </c>
      <c r="C3" s="404"/>
      <c r="D3" s="404"/>
      <c r="E3" s="404"/>
      <c r="F3" s="405"/>
    </row>
    <row r="4" spans="2:6" ht="43.5" thickBot="1">
      <c r="B4" s="232" t="s">
        <v>4</v>
      </c>
      <c r="C4" s="233" t="s">
        <v>5</v>
      </c>
      <c r="D4" s="233" t="s">
        <v>6</v>
      </c>
      <c r="E4" s="233" t="s">
        <v>7</v>
      </c>
      <c r="F4" s="234" t="s">
        <v>8</v>
      </c>
    </row>
    <row r="5" spans="2:6" ht="15">
      <c r="B5" s="279" t="s">
        <v>9</v>
      </c>
      <c r="C5" s="272"/>
      <c r="D5" s="273"/>
      <c r="E5" s="274"/>
      <c r="F5" s="275"/>
    </row>
    <row r="6" spans="2:6" ht="18">
      <c r="B6" s="101" t="s">
        <v>101</v>
      </c>
      <c r="C6" s="239" t="s">
        <v>141</v>
      </c>
      <c r="D6" s="240">
        <v>300</v>
      </c>
      <c r="E6" s="53"/>
      <c r="F6" s="241">
        <f>D6*E6*4</f>
        <v>0</v>
      </c>
    </row>
    <row r="7" spans="2:6" ht="15" customHeight="1">
      <c r="B7" s="280" t="s">
        <v>247</v>
      </c>
      <c r="C7" s="180" t="s">
        <v>141</v>
      </c>
      <c r="D7" s="240">
        <v>10</v>
      </c>
      <c r="E7" s="53"/>
      <c r="F7" s="241">
        <f aca="true" t="shared" si="0" ref="F7:F20">D7*E7*4</f>
        <v>0</v>
      </c>
    </row>
    <row r="8" spans="2:6" ht="15" customHeight="1">
      <c r="B8" s="281" t="s">
        <v>248</v>
      </c>
      <c r="C8" s="282" t="s">
        <v>141</v>
      </c>
      <c r="D8" s="240">
        <v>10</v>
      </c>
      <c r="E8" s="53"/>
      <c r="F8" s="241">
        <f t="shared" si="0"/>
        <v>0</v>
      </c>
    </row>
    <row r="9" spans="2:6" ht="15">
      <c r="B9" s="98" t="s">
        <v>249</v>
      </c>
      <c r="C9" s="180" t="s">
        <v>102</v>
      </c>
      <c r="D9" s="240">
        <v>20</v>
      </c>
      <c r="E9" s="53"/>
      <c r="F9" s="241">
        <f t="shared" si="0"/>
        <v>0</v>
      </c>
    </row>
    <row r="10" spans="2:6" ht="16.5" customHeight="1">
      <c r="B10" s="98" t="s">
        <v>250</v>
      </c>
      <c r="C10" s="180" t="s">
        <v>141</v>
      </c>
      <c r="D10" s="240">
        <v>5</v>
      </c>
      <c r="E10" s="53"/>
      <c r="F10" s="241">
        <f t="shared" si="0"/>
        <v>0</v>
      </c>
    </row>
    <row r="11" spans="2:6" ht="15">
      <c r="B11" s="98" t="s">
        <v>251</v>
      </c>
      <c r="C11" s="180" t="s">
        <v>102</v>
      </c>
      <c r="D11" s="240">
        <v>5</v>
      </c>
      <c r="E11" s="53"/>
      <c r="F11" s="241">
        <f t="shared" si="0"/>
        <v>0</v>
      </c>
    </row>
    <row r="12" spans="2:6" ht="18">
      <c r="B12" s="98" t="s">
        <v>252</v>
      </c>
      <c r="C12" s="180" t="s">
        <v>141</v>
      </c>
      <c r="D12" s="240">
        <v>10</v>
      </c>
      <c r="E12" s="53"/>
      <c r="F12" s="241">
        <f t="shared" si="0"/>
        <v>0</v>
      </c>
    </row>
    <row r="13" spans="2:6" ht="18">
      <c r="B13" s="98" t="s">
        <v>253</v>
      </c>
      <c r="C13" s="180" t="s">
        <v>141</v>
      </c>
      <c r="D13" s="240">
        <v>5</v>
      </c>
      <c r="E13" s="53"/>
      <c r="F13" s="241">
        <f t="shared" si="0"/>
        <v>0</v>
      </c>
    </row>
    <row r="14" spans="2:6" ht="18">
      <c r="B14" s="270" t="s">
        <v>254</v>
      </c>
      <c r="C14" s="239" t="s">
        <v>141</v>
      </c>
      <c r="D14" s="240">
        <v>20</v>
      </c>
      <c r="E14" s="53"/>
      <c r="F14" s="241">
        <f t="shared" si="0"/>
        <v>0</v>
      </c>
    </row>
    <row r="15" spans="2:6" ht="18">
      <c r="B15" s="270" t="s">
        <v>255</v>
      </c>
      <c r="C15" s="180" t="s">
        <v>141</v>
      </c>
      <c r="D15" s="240">
        <v>10</v>
      </c>
      <c r="E15" s="53"/>
      <c r="F15" s="241">
        <f t="shared" si="0"/>
        <v>0</v>
      </c>
    </row>
    <row r="16" spans="2:6" ht="18">
      <c r="B16" s="98" t="s">
        <v>256</v>
      </c>
      <c r="C16" s="180" t="s">
        <v>141</v>
      </c>
      <c r="D16" s="240">
        <v>20</v>
      </c>
      <c r="E16" s="53"/>
      <c r="F16" s="241">
        <f t="shared" si="0"/>
        <v>0</v>
      </c>
    </row>
    <row r="17" spans="2:6" ht="18">
      <c r="B17" s="270" t="s">
        <v>257</v>
      </c>
      <c r="C17" s="180" t="s">
        <v>141</v>
      </c>
      <c r="D17" s="240">
        <v>10</v>
      </c>
      <c r="E17" s="53"/>
      <c r="F17" s="241">
        <f t="shared" si="0"/>
        <v>0</v>
      </c>
    </row>
    <row r="18" spans="2:6" ht="18">
      <c r="B18" s="270" t="s">
        <v>258</v>
      </c>
      <c r="C18" s="180" t="s">
        <v>141</v>
      </c>
      <c r="D18" s="240">
        <v>10</v>
      </c>
      <c r="E18" s="53"/>
      <c r="F18" s="241">
        <f t="shared" si="0"/>
        <v>0</v>
      </c>
    </row>
    <row r="19" spans="2:6" ht="18">
      <c r="B19" s="270" t="s">
        <v>259</v>
      </c>
      <c r="C19" s="180" t="s">
        <v>141</v>
      </c>
      <c r="D19" s="240">
        <v>80</v>
      </c>
      <c r="E19" s="53"/>
      <c r="F19" s="241">
        <f t="shared" si="0"/>
        <v>0</v>
      </c>
    </row>
    <row r="20" spans="2:6" ht="15">
      <c r="B20" s="98" t="s">
        <v>260</v>
      </c>
      <c r="C20" s="180" t="s">
        <v>103</v>
      </c>
      <c r="D20" s="240">
        <v>10</v>
      </c>
      <c r="E20" s="53"/>
      <c r="F20" s="241">
        <f t="shared" si="0"/>
        <v>0</v>
      </c>
    </row>
    <row r="21" spans="2:6" ht="23.25" customHeight="1" thickBot="1">
      <c r="B21" s="243" t="s">
        <v>12</v>
      </c>
      <c r="C21" s="283"/>
      <c r="D21" s="284"/>
      <c r="E21" s="285"/>
      <c r="F21" s="286">
        <f>SUM(F6:F20)</f>
        <v>0</v>
      </c>
    </row>
    <row r="22" spans="2:6" ht="18.75">
      <c r="B22" s="271" t="s">
        <v>16</v>
      </c>
      <c r="C22" s="272"/>
      <c r="D22" s="273"/>
      <c r="E22" s="274"/>
      <c r="F22" s="275"/>
    </row>
    <row r="23" spans="2:6" ht="15">
      <c r="B23" s="98" t="s">
        <v>308</v>
      </c>
      <c r="C23" s="239" t="s">
        <v>13</v>
      </c>
      <c r="D23" s="240">
        <v>6</v>
      </c>
      <c r="E23" s="83"/>
      <c r="F23" s="241">
        <f>D23*E23*4</f>
        <v>0</v>
      </c>
    </row>
    <row r="24" spans="2:6" ht="15.75" thickBot="1">
      <c r="B24" s="243" t="s">
        <v>17</v>
      </c>
      <c r="C24" s="277"/>
      <c r="D24" s="245"/>
      <c r="E24" s="278"/>
      <c r="F24" s="247">
        <f>F23</f>
        <v>0</v>
      </c>
    </row>
    <row r="25" spans="2:6" ht="19.5" thickBot="1">
      <c r="B25" s="406" t="s">
        <v>14</v>
      </c>
      <c r="C25" s="407"/>
      <c r="D25" s="407"/>
      <c r="E25" s="408"/>
      <c r="F25" s="248">
        <f>F21+F24</f>
        <v>0</v>
      </c>
    </row>
    <row r="27" ht="15">
      <c r="B27" s="287" t="s">
        <v>104</v>
      </c>
    </row>
    <row r="28" ht="15">
      <c r="B28" s="287" t="s">
        <v>105</v>
      </c>
    </row>
  </sheetData>
  <sheetProtection password="CC06" sheet="1" objects="1" scenarios="1"/>
  <mergeCells count="4">
    <mergeCell ref="E1:F1"/>
    <mergeCell ref="B2:F2"/>
    <mergeCell ref="B3:F3"/>
    <mergeCell ref="B25:E25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zoomScale="90" zoomScaleNormal="90" workbookViewId="0" topLeftCell="A1">
      <selection activeCell="E27" sqref="E27"/>
    </sheetView>
  </sheetViews>
  <sheetFormatPr defaultColWidth="9.140625" defaultRowHeight="15"/>
  <cols>
    <col min="1" max="1" width="6.00390625" style="89" customWidth="1"/>
    <col min="2" max="2" width="47.140625" style="89" customWidth="1"/>
    <col min="3" max="3" width="14.7109375" style="89" customWidth="1"/>
    <col min="4" max="4" width="15.421875" style="89" customWidth="1"/>
    <col min="5" max="5" width="20.00390625" style="89" customWidth="1"/>
    <col min="6" max="6" width="31.28125" style="89" customWidth="1"/>
    <col min="7" max="16384" width="9.140625" style="89" customWidth="1"/>
  </cols>
  <sheetData>
    <row r="1" spans="2:6" ht="15.75" thickBot="1">
      <c r="B1" s="288" t="s">
        <v>0</v>
      </c>
      <c r="C1" s="289"/>
      <c r="D1" s="289"/>
      <c r="E1" s="399" t="s">
        <v>107</v>
      </c>
      <c r="F1" s="399"/>
    </row>
    <row r="2" spans="2:6" ht="20.25">
      <c r="B2" s="400" t="s">
        <v>108</v>
      </c>
      <c r="C2" s="401"/>
      <c r="D2" s="401"/>
      <c r="E2" s="401"/>
      <c r="F2" s="402"/>
    </row>
    <row r="3" spans="2:6" ht="21" thickBot="1">
      <c r="B3" s="403" t="s">
        <v>3</v>
      </c>
      <c r="C3" s="404"/>
      <c r="D3" s="404"/>
      <c r="E3" s="404"/>
      <c r="F3" s="405"/>
    </row>
    <row r="4" spans="2:6" ht="36" customHeight="1" thickBot="1">
      <c r="B4" s="232" t="s">
        <v>4</v>
      </c>
      <c r="C4" s="233" t="s">
        <v>5</v>
      </c>
      <c r="D4" s="233" t="s">
        <v>6</v>
      </c>
      <c r="E4" s="233" t="s">
        <v>7</v>
      </c>
      <c r="F4" s="234" t="s">
        <v>8</v>
      </c>
    </row>
    <row r="5" spans="2:6" ht="18.75">
      <c r="B5" s="235" t="s">
        <v>109</v>
      </c>
      <c r="C5" s="236"/>
      <c r="D5" s="237"/>
      <c r="E5" s="237"/>
      <c r="F5" s="238"/>
    </row>
    <row r="6" spans="2:6" ht="15">
      <c r="B6" s="290" t="s">
        <v>261</v>
      </c>
      <c r="C6" s="291" t="s">
        <v>11</v>
      </c>
      <c r="D6" s="291">
        <v>20</v>
      </c>
      <c r="E6" s="83"/>
      <c r="F6" s="241">
        <f aca="true" t="shared" si="0" ref="F6:F24">D6*E6*4</f>
        <v>0</v>
      </c>
    </row>
    <row r="7" spans="2:6" ht="15">
      <c r="B7" s="290" t="s">
        <v>262</v>
      </c>
      <c r="C7" s="291" t="s">
        <v>11</v>
      </c>
      <c r="D7" s="291">
        <v>10</v>
      </c>
      <c r="E7" s="83"/>
      <c r="F7" s="241">
        <f t="shared" si="0"/>
        <v>0</v>
      </c>
    </row>
    <row r="8" spans="2:6" ht="15">
      <c r="B8" s="292" t="s">
        <v>263</v>
      </c>
      <c r="C8" s="291" t="s">
        <v>11</v>
      </c>
      <c r="D8" s="291">
        <v>10</v>
      </c>
      <c r="E8" s="83"/>
      <c r="F8" s="241">
        <f t="shared" si="0"/>
        <v>0</v>
      </c>
    </row>
    <row r="9" spans="2:6" ht="15">
      <c r="B9" s="292" t="s">
        <v>264</v>
      </c>
      <c r="C9" s="291" t="s">
        <v>11</v>
      </c>
      <c r="D9" s="291">
        <v>10</v>
      </c>
      <c r="E9" s="83"/>
      <c r="F9" s="241">
        <f t="shared" si="0"/>
        <v>0</v>
      </c>
    </row>
    <row r="10" spans="2:6" ht="15.75" customHeight="1">
      <c r="B10" s="292" t="s">
        <v>265</v>
      </c>
      <c r="C10" s="291" t="s">
        <v>11</v>
      </c>
      <c r="D10" s="291">
        <v>20</v>
      </c>
      <c r="E10" s="83"/>
      <c r="F10" s="241">
        <f t="shared" si="0"/>
        <v>0</v>
      </c>
    </row>
    <row r="11" spans="2:6" ht="15">
      <c r="B11" s="292" t="s">
        <v>266</v>
      </c>
      <c r="C11" s="291" t="s">
        <v>11</v>
      </c>
      <c r="D11" s="291">
        <v>20</v>
      </c>
      <c r="E11" s="83"/>
      <c r="F11" s="241">
        <f t="shared" si="0"/>
        <v>0</v>
      </c>
    </row>
    <row r="12" spans="2:6" ht="15">
      <c r="B12" s="292" t="s">
        <v>267</v>
      </c>
      <c r="C12" s="291" t="s">
        <v>11</v>
      </c>
      <c r="D12" s="291">
        <v>10</v>
      </c>
      <c r="E12" s="83"/>
      <c r="F12" s="241">
        <f t="shared" si="0"/>
        <v>0</v>
      </c>
    </row>
    <row r="13" spans="2:6" ht="15.75" customHeight="1">
      <c r="B13" s="292" t="s">
        <v>268</v>
      </c>
      <c r="C13" s="291" t="s">
        <v>11</v>
      </c>
      <c r="D13" s="291">
        <v>10</v>
      </c>
      <c r="E13" s="83"/>
      <c r="F13" s="241">
        <f t="shared" si="0"/>
        <v>0</v>
      </c>
    </row>
    <row r="14" spans="2:6" ht="15">
      <c r="B14" s="292" t="s">
        <v>269</v>
      </c>
      <c r="C14" s="291" t="s">
        <v>11</v>
      </c>
      <c r="D14" s="291">
        <v>20</v>
      </c>
      <c r="E14" s="83"/>
      <c r="F14" s="241">
        <f t="shared" si="0"/>
        <v>0</v>
      </c>
    </row>
    <row r="15" spans="2:6" ht="15">
      <c r="B15" s="292" t="s">
        <v>270</v>
      </c>
      <c r="C15" s="291" t="s">
        <v>11</v>
      </c>
      <c r="D15" s="291">
        <v>10</v>
      </c>
      <c r="E15" s="83"/>
      <c r="F15" s="241">
        <f t="shared" si="0"/>
        <v>0</v>
      </c>
    </row>
    <row r="16" spans="2:6" ht="15">
      <c r="B16" s="292" t="s">
        <v>271</v>
      </c>
      <c r="C16" s="291" t="s">
        <v>11</v>
      </c>
      <c r="D16" s="291">
        <v>10</v>
      </c>
      <c r="E16" s="83"/>
      <c r="F16" s="241">
        <f t="shared" si="0"/>
        <v>0</v>
      </c>
    </row>
    <row r="17" spans="2:6" ht="15">
      <c r="B17" s="292" t="s">
        <v>272</v>
      </c>
      <c r="C17" s="291" t="s">
        <v>11</v>
      </c>
      <c r="D17" s="291">
        <v>10</v>
      </c>
      <c r="E17" s="83"/>
      <c r="F17" s="241">
        <f t="shared" si="0"/>
        <v>0</v>
      </c>
    </row>
    <row r="18" spans="2:6" ht="15">
      <c r="B18" s="292" t="s">
        <v>273</v>
      </c>
      <c r="C18" s="291" t="s">
        <v>11</v>
      </c>
      <c r="D18" s="291">
        <v>10</v>
      </c>
      <c r="E18" s="83"/>
      <c r="F18" s="241">
        <f t="shared" si="0"/>
        <v>0</v>
      </c>
    </row>
    <row r="19" spans="2:6" ht="15">
      <c r="B19" s="292" t="s">
        <v>274</v>
      </c>
      <c r="C19" s="291" t="s">
        <v>11</v>
      </c>
      <c r="D19" s="291">
        <v>10</v>
      </c>
      <c r="E19" s="83"/>
      <c r="F19" s="241">
        <f t="shared" si="0"/>
        <v>0</v>
      </c>
    </row>
    <row r="20" spans="2:6" ht="14.25" customHeight="1">
      <c r="B20" s="292" t="s">
        <v>275</v>
      </c>
      <c r="C20" s="291" t="s">
        <v>11</v>
      </c>
      <c r="D20" s="291">
        <v>10</v>
      </c>
      <c r="E20" s="83"/>
      <c r="F20" s="241">
        <f t="shared" si="0"/>
        <v>0</v>
      </c>
    </row>
    <row r="21" spans="2:6" ht="15">
      <c r="B21" s="292" t="s">
        <v>276</v>
      </c>
      <c r="C21" s="291" t="s">
        <v>11</v>
      </c>
      <c r="D21" s="291">
        <v>20</v>
      </c>
      <c r="E21" s="83"/>
      <c r="F21" s="241">
        <f t="shared" si="0"/>
        <v>0</v>
      </c>
    </row>
    <row r="22" spans="2:6" ht="15">
      <c r="B22" s="292" t="s">
        <v>277</v>
      </c>
      <c r="C22" s="291" t="s">
        <v>11</v>
      </c>
      <c r="D22" s="291">
        <v>20</v>
      </c>
      <c r="E22" s="83"/>
      <c r="F22" s="241">
        <f t="shared" si="0"/>
        <v>0</v>
      </c>
    </row>
    <row r="23" spans="2:6" ht="15">
      <c r="B23" s="292" t="s">
        <v>278</v>
      </c>
      <c r="C23" s="291" t="s">
        <v>11</v>
      </c>
      <c r="D23" s="291">
        <v>20</v>
      </c>
      <c r="E23" s="83"/>
      <c r="F23" s="241">
        <f t="shared" si="0"/>
        <v>0</v>
      </c>
    </row>
    <row r="24" spans="2:6" ht="15">
      <c r="B24" s="209" t="s">
        <v>279</v>
      </c>
      <c r="C24" s="291" t="s">
        <v>11</v>
      </c>
      <c r="D24" s="291">
        <v>10</v>
      </c>
      <c r="E24" s="83"/>
      <c r="F24" s="241">
        <f t="shared" si="0"/>
        <v>0</v>
      </c>
    </row>
    <row r="25" spans="2:6" ht="23.25" customHeight="1" thickBot="1">
      <c r="B25" s="243" t="s">
        <v>12</v>
      </c>
      <c r="C25" s="244"/>
      <c r="D25" s="245"/>
      <c r="E25" s="246"/>
      <c r="F25" s="247">
        <f>SUM(F6:F24)</f>
        <v>0</v>
      </c>
    </row>
    <row r="26" spans="2:6" ht="18.75">
      <c r="B26" s="293" t="s">
        <v>16</v>
      </c>
      <c r="C26" s="272"/>
      <c r="D26" s="273"/>
      <c r="E26" s="274"/>
      <c r="F26" s="275"/>
    </row>
    <row r="27" spans="2:6" ht="19.5" customHeight="1">
      <c r="B27" s="276" t="s">
        <v>228</v>
      </c>
      <c r="C27" s="239" t="s">
        <v>13</v>
      </c>
      <c r="D27" s="240">
        <v>30</v>
      </c>
      <c r="E27" s="83"/>
      <c r="F27" s="241">
        <f>D27*E27*4</f>
        <v>0</v>
      </c>
    </row>
    <row r="28" spans="2:6" ht="15.75" thickBot="1">
      <c r="B28" s="243" t="s">
        <v>17</v>
      </c>
      <c r="C28" s="277"/>
      <c r="D28" s="245"/>
      <c r="E28" s="278"/>
      <c r="F28" s="247">
        <f>F27</f>
        <v>0</v>
      </c>
    </row>
    <row r="29" spans="2:6" ht="19.5" thickBot="1">
      <c r="B29" s="406" t="s">
        <v>14</v>
      </c>
      <c r="C29" s="407"/>
      <c r="D29" s="407"/>
      <c r="E29" s="408"/>
      <c r="F29" s="248">
        <f>F25+F28</f>
        <v>0</v>
      </c>
    </row>
  </sheetData>
  <sheetProtection password="CC06" sheet="1" objects="1" scenarios="1"/>
  <mergeCells count="4">
    <mergeCell ref="E1:F1"/>
    <mergeCell ref="B2:F2"/>
    <mergeCell ref="B3:F3"/>
    <mergeCell ref="B29:E29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workbookViewId="0" topLeftCell="A1">
      <selection activeCell="E10" sqref="E10"/>
    </sheetView>
  </sheetViews>
  <sheetFormatPr defaultColWidth="9.140625" defaultRowHeight="15"/>
  <cols>
    <col min="1" max="1" width="6.57421875" style="89" customWidth="1"/>
    <col min="2" max="2" width="52.57421875" style="89" customWidth="1"/>
    <col min="3" max="3" width="9.140625" style="89" customWidth="1"/>
    <col min="4" max="4" width="14.00390625" style="89" customWidth="1"/>
    <col min="5" max="5" width="26.00390625" style="89" customWidth="1"/>
    <col min="6" max="6" width="35.28125" style="89" customWidth="1"/>
    <col min="7" max="16384" width="9.140625" style="89" customWidth="1"/>
  </cols>
  <sheetData>
    <row r="1" spans="2:6" ht="15.75" thickBot="1">
      <c r="B1" s="230" t="s">
        <v>0</v>
      </c>
      <c r="C1" s="231"/>
      <c r="D1" s="231"/>
      <c r="E1" s="399" t="s">
        <v>110</v>
      </c>
      <c r="F1" s="399"/>
    </row>
    <row r="2" spans="2:6" ht="20.25">
      <c r="B2" s="400" t="s">
        <v>111</v>
      </c>
      <c r="C2" s="401"/>
      <c r="D2" s="401"/>
      <c r="E2" s="401"/>
      <c r="F2" s="402"/>
    </row>
    <row r="3" spans="2:6" ht="21" thickBot="1">
      <c r="B3" s="403" t="s">
        <v>3</v>
      </c>
      <c r="C3" s="404"/>
      <c r="D3" s="404"/>
      <c r="E3" s="404"/>
      <c r="F3" s="405"/>
    </row>
    <row r="4" spans="2:6" ht="57.75" thickBot="1">
      <c r="B4" s="232" t="s">
        <v>4</v>
      </c>
      <c r="C4" s="233" t="s">
        <v>5</v>
      </c>
      <c r="D4" s="233" t="s">
        <v>6</v>
      </c>
      <c r="E4" s="233" t="s">
        <v>7</v>
      </c>
      <c r="F4" s="234" t="s">
        <v>8</v>
      </c>
    </row>
    <row r="5" spans="2:6" ht="18.75">
      <c r="B5" s="294" t="s">
        <v>9</v>
      </c>
      <c r="C5" s="295"/>
      <c r="D5" s="296"/>
      <c r="E5" s="296"/>
      <c r="F5" s="297"/>
    </row>
    <row r="6" spans="2:6" ht="15">
      <c r="B6" s="101" t="s">
        <v>111</v>
      </c>
      <c r="C6" s="239" t="s">
        <v>11</v>
      </c>
      <c r="D6" s="240">
        <v>10</v>
      </c>
      <c r="E6" s="83"/>
      <c r="F6" s="241">
        <f>D6*E6*4</f>
        <v>0</v>
      </c>
    </row>
    <row r="7" spans="2:6" ht="15">
      <c r="B7" s="101" t="s">
        <v>112</v>
      </c>
      <c r="C7" s="239" t="s">
        <v>11</v>
      </c>
      <c r="D7" s="240">
        <v>10</v>
      </c>
      <c r="E7" s="83"/>
      <c r="F7" s="241">
        <f>D7*E7*4</f>
        <v>0</v>
      </c>
    </row>
    <row r="8" spans="2:6" ht="15.75" thickBot="1">
      <c r="B8" s="298" t="s">
        <v>12</v>
      </c>
      <c r="C8" s="299"/>
      <c r="D8" s="300"/>
      <c r="E8" s="301"/>
      <c r="F8" s="247">
        <f>SUM(F6:F7)</f>
        <v>0</v>
      </c>
    </row>
    <row r="9" spans="2:6" ht="18.75">
      <c r="B9" s="302" t="s">
        <v>16</v>
      </c>
      <c r="C9" s="303"/>
      <c r="D9" s="304"/>
      <c r="E9" s="305"/>
      <c r="F9" s="306"/>
    </row>
    <row r="10" spans="2:6" ht="21" customHeight="1">
      <c r="B10" s="276" t="s">
        <v>227</v>
      </c>
      <c r="C10" s="239" t="s">
        <v>13</v>
      </c>
      <c r="D10" s="240">
        <v>2</v>
      </c>
      <c r="E10" s="83"/>
      <c r="F10" s="241">
        <f>D10*E10*4</f>
        <v>0</v>
      </c>
    </row>
    <row r="11" spans="2:6" ht="15.75" thickBot="1">
      <c r="B11" s="298" t="s">
        <v>96</v>
      </c>
      <c r="C11" s="307"/>
      <c r="D11" s="300"/>
      <c r="E11" s="299"/>
      <c r="F11" s="247">
        <f>SUM(F10:F10)</f>
        <v>0</v>
      </c>
    </row>
    <row r="12" spans="2:6" ht="19.5" thickBot="1">
      <c r="B12" s="416" t="s">
        <v>14</v>
      </c>
      <c r="C12" s="417"/>
      <c r="D12" s="417"/>
      <c r="E12" s="417"/>
      <c r="F12" s="248">
        <f>SUM(F8+F11)</f>
        <v>0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workbookViewId="0" topLeftCell="A1">
      <selection activeCell="E11" sqref="E11"/>
    </sheetView>
  </sheetViews>
  <sheetFormatPr defaultColWidth="9.140625" defaultRowHeight="15"/>
  <cols>
    <col min="1" max="1" width="5.57421875" style="89" customWidth="1"/>
    <col min="2" max="2" width="48.140625" style="89" customWidth="1"/>
    <col min="3" max="3" width="12.28125" style="89" customWidth="1"/>
    <col min="4" max="4" width="14.28125" style="89" customWidth="1"/>
    <col min="5" max="5" width="22.28125" style="89" customWidth="1"/>
    <col min="6" max="6" width="29.00390625" style="89" customWidth="1"/>
    <col min="7" max="16384" width="9.140625" style="89" customWidth="1"/>
  </cols>
  <sheetData>
    <row r="1" spans="2:6" ht="15.75" thickBot="1">
      <c r="B1" s="230" t="s">
        <v>0</v>
      </c>
      <c r="C1" s="231"/>
      <c r="D1" s="231"/>
      <c r="E1" s="399" t="s">
        <v>113</v>
      </c>
      <c r="F1" s="399"/>
    </row>
    <row r="2" spans="2:6" ht="20.25">
      <c r="B2" s="400" t="s">
        <v>114</v>
      </c>
      <c r="C2" s="401"/>
      <c r="D2" s="401"/>
      <c r="E2" s="401"/>
      <c r="F2" s="402"/>
    </row>
    <row r="3" spans="2:6" ht="21" thickBot="1">
      <c r="B3" s="403" t="s">
        <v>3</v>
      </c>
      <c r="C3" s="404"/>
      <c r="D3" s="404"/>
      <c r="E3" s="404"/>
      <c r="F3" s="405"/>
    </row>
    <row r="4" spans="2:6" ht="57.75" thickBot="1">
      <c r="B4" s="232" t="s">
        <v>4</v>
      </c>
      <c r="C4" s="233" t="s">
        <v>5</v>
      </c>
      <c r="D4" s="233" t="s">
        <v>6</v>
      </c>
      <c r="E4" s="233" t="s">
        <v>7</v>
      </c>
      <c r="F4" s="234" t="s">
        <v>8</v>
      </c>
    </row>
    <row r="5" spans="2:6" ht="18.75">
      <c r="B5" s="235" t="s">
        <v>9</v>
      </c>
      <c r="C5" s="236"/>
      <c r="D5" s="237"/>
      <c r="E5" s="237"/>
      <c r="F5" s="238"/>
    </row>
    <row r="6" spans="2:6" ht="15">
      <c r="B6" s="101" t="s">
        <v>115</v>
      </c>
      <c r="C6" s="239" t="s">
        <v>11</v>
      </c>
      <c r="D6" s="240">
        <v>10</v>
      </c>
      <c r="E6" s="83"/>
      <c r="F6" s="241">
        <f>D6*E6*4</f>
        <v>0</v>
      </c>
    </row>
    <row r="7" spans="2:6" ht="15">
      <c r="B7" s="308" t="s">
        <v>116</v>
      </c>
      <c r="C7" s="240" t="s">
        <v>11</v>
      </c>
      <c r="D7" s="240">
        <v>4</v>
      </c>
      <c r="E7" s="84"/>
      <c r="F7" s="241">
        <f>D7*E7*4</f>
        <v>0</v>
      </c>
    </row>
    <row r="8" spans="2:6" ht="15">
      <c r="B8" s="308" t="s">
        <v>117</v>
      </c>
      <c r="C8" s="240" t="s">
        <v>11</v>
      </c>
      <c r="D8" s="240">
        <v>10</v>
      </c>
      <c r="E8" s="84"/>
      <c r="F8" s="241">
        <f>D8*E8*4</f>
        <v>0</v>
      </c>
    </row>
    <row r="9" spans="2:6" ht="21.75" customHeight="1" thickBot="1">
      <c r="B9" s="243" t="s">
        <v>12</v>
      </c>
      <c r="C9" s="244"/>
      <c r="D9" s="245"/>
      <c r="E9" s="246"/>
      <c r="F9" s="247">
        <f>SUM(F6:F8)</f>
        <v>0</v>
      </c>
    </row>
    <row r="10" spans="2:6" ht="18.75">
      <c r="B10" s="309" t="s">
        <v>16</v>
      </c>
      <c r="C10" s="272"/>
      <c r="D10" s="273"/>
      <c r="E10" s="274"/>
      <c r="F10" s="275"/>
    </row>
    <row r="11" spans="2:6" ht="15">
      <c r="B11" s="276" t="s">
        <v>227</v>
      </c>
      <c r="C11" s="239" t="s">
        <v>13</v>
      </c>
      <c r="D11" s="240">
        <v>4</v>
      </c>
      <c r="E11" s="83"/>
      <c r="F11" s="241">
        <f>D11*E11*4</f>
        <v>0</v>
      </c>
    </row>
    <row r="12" spans="2:6" ht="15.75" thickBot="1">
      <c r="B12" s="310" t="s">
        <v>17</v>
      </c>
      <c r="C12" s="277"/>
      <c r="D12" s="245"/>
      <c r="E12" s="278"/>
      <c r="F12" s="247">
        <f>SUM(F11:F11)</f>
        <v>0</v>
      </c>
    </row>
    <row r="13" spans="2:6" ht="19.5" thickBot="1">
      <c r="B13" s="406" t="s">
        <v>14</v>
      </c>
      <c r="C13" s="407"/>
      <c r="D13" s="407"/>
      <c r="E13" s="408"/>
      <c r="F13" s="248">
        <f>SUM(F9+F12)</f>
        <v>0</v>
      </c>
    </row>
  </sheetData>
  <sheetProtection password="CC06" sheet="1" objects="1" scenarios="1"/>
  <mergeCells count="4">
    <mergeCell ref="E1:F1"/>
    <mergeCell ref="B2:F2"/>
    <mergeCell ref="B3:F3"/>
    <mergeCell ref="B13:E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6" sqref="E6:E7"/>
    </sheetView>
  </sheetViews>
  <sheetFormatPr defaultColWidth="9.140625" defaultRowHeight="15"/>
  <cols>
    <col min="1" max="1" width="9.140625" style="89" customWidth="1"/>
    <col min="2" max="2" width="56.00390625" style="89" customWidth="1"/>
    <col min="3" max="3" width="9.140625" style="89" customWidth="1"/>
    <col min="4" max="4" width="15.57421875" style="89" customWidth="1"/>
    <col min="5" max="5" width="18.140625" style="89" customWidth="1"/>
    <col min="6" max="6" width="23.28125" style="89" customWidth="1"/>
    <col min="7" max="16384" width="9.140625" style="89" customWidth="1"/>
  </cols>
  <sheetData>
    <row r="1" spans="2:6" ht="15.75" thickBot="1">
      <c r="B1" s="230" t="s">
        <v>0</v>
      </c>
      <c r="C1" s="231"/>
      <c r="D1" s="231"/>
      <c r="E1" s="399" t="s">
        <v>118</v>
      </c>
      <c r="F1" s="399"/>
    </row>
    <row r="2" spans="2:6" ht="20.25">
      <c r="B2" s="400" t="s">
        <v>119</v>
      </c>
      <c r="C2" s="401"/>
      <c r="D2" s="401"/>
      <c r="E2" s="401"/>
      <c r="F2" s="402"/>
    </row>
    <row r="3" spans="2:6" ht="21" thickBot="1">
      <c r="B3" s="403" t="s">
        <v>3</v>
      </c>
      <c r="C3" s="404"/>
      <c r="D3" s="404"/>
      <c r="E3" s="404"/>
      <c r="F3" s="405"/>
    </row>
    <row r="4" spans="2:6" ht="43.5" thickBot="1">
      <c r="B4" s="232" t="s">
        <v>4</v>
      </c>
      <c r="C4" s="233" t="s">
        <v>5</v>
      </c>
      <c r="D4" s="233" t="s">
        <v>6</v>
      </c>
      <c r="E4" s="233" t="s">
        <v>7</v>
      </c>
      <c r="F4" s="234" t="s">
        <v>8</v>
      </c>
    </row>
    <row r="5" spans="2:6" ht="18.75">
      <c r="B5" s="235" t="s">
        <v>9</v>
      </c>
      <c r="C5" s="236"/>
      <c r="D5" s="237"/>
      <c r="E5" s="237"/>
      <c r="F5" s="238"/>
    </row>
    <row r="6" spans="2:6" ht="45">
      <c r="B6" s="101" t="s">
        <v>302</v>
      </c>
      <c r="C6" s="291" t="s">
        <v>10</v>
      </c>
      <c r="D6" s="240">
        <v>1</v>
      </c>
      <c r="E6" s="83"/>
      <c r="F6" s="241">
        <f>D6*E6*4</f>
        <v>0</v>
      </c>
    </row>
    <row r="7" spans="2:6" ht="15">
      <c r="B7" s="311" t="s">
        <v>150</v>
      </c>
      <c r="C7" s="312" t="s">
        <v>151</v>
      </c>
      <c r="D7" s="313">
        <v>5</v>
      </c>
      <c r="E7" s="84"/>
      <c r="F7" s="241">
        <f>D7*E7*4</f>
        <v>0</v>
      </c>
    </row>
    <row r="8" spans="2:6" ht="15.75" thickBot="1">
      <c r="B8" s="298" t="s">
        <v>12</v>
      </c>
      <c r="C8" s="299"/>
      <c r="D8" s="300"/>
      <c r="E8" s="246"/>
      <c r="F8" s="247">
        <f>SUM(F6:F7)</f>
        <v>0</v>
      </c>
    </row>
    <row r="9" spans="2:6" ht="19.5" thickBot="1">
      <c r="B9" s="406" t="s">
        <v>14</v>
      </c>
      <c r="C9" s="407"/>
      <c r="D9" s="407"/>
      <c r="E9" s="408"/>
      <c r="F9" s="248">
        <f>F8</f>
        <v>0</v>
      </c>
    </row>
    <row r="11" ht="15">
      <c r="B11" s="111" t="s">
        <v>195</v>
      </c>
    </row>
  </sheetData>
  <sheetProtection password="CC06" sheet="1" objects="1" scenarios="1"/>
  <mergeCells count="4">
    <mergeCell ref="E1:F1"/>
    <mergeCell ref="B2:F2"/>
    <mergeCell ref="B3:F3"/>
    <mergeCell ref="B9:E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zoomScale="90" zoomScaleNormal="90" workbookViewId="0" topLeftCell="A1">
      <selection activeCell="E13" sqref="E13"/>
    </sheetView>
  </sheetViews>
  <sheetFormatPr defaultColWidth="9.140625" defaultRowHeight="15"/>
  <cols>
    <col min="1" max="1" width="5.7109375" style="89" customWidth="1"/>
    <col min="2" max="2" width="61.8515625" style="89" customWidth="1"/>
    <col min="3" max="3" width="9.140625" style="89" customWidth="1"/>
    <col min="4" max="4" width="21.00390625" style="89" customWidth="1"/>
    <col min="5" max="5" width="18.7109375" style="89" customWidth="1"/>
    <col min="6" max="6" width="29.8515625" style="89" customWidth="1"/>
    <col min="7" max="16384" width="9.140625" style="89" customWidth="1"/>
  </cols>
  <sheetData>
    <row r="1" spans="2:6" ht="15.75" thickBot="1">
      <c r="B1" s="230" t="s">
        <v>0</v>
      </c>
      <c r="C1" s="231"/>
      <c r="D1" s="231"/>
      <c r="E1" s="399" t="s">
        <v>120</v>
      </c>
      <c r="F1" s="399"/>
    </row>
    <row r="2" spans="2:6" ht="20.25">
      <c r="B2" s="400" t="s">
        <v>121</v>
      </c>
      <c r="C2" s="401"/>
      <c r="D2" s="401"/>
      <c r="E2" s="401"/>
      <c r="F2" s="402"/>
    </row>
    <row r="3" spans="2:6" ht="21" thickBot="1">
      <c r="B3" s="403" t="s">
        <v>3</v>
      </c>
      <c r="C3" s="404"/>
      <c r="D3" s="404"/>
      <c r="E3" s="404"/>
      <c r="F3" s="405"/>
    </row>
    <row r="4" spans="2:6" ht="43.5" thickBot="1">
      <c r="B4" s="232" t="s">
        <v>4</v>
      </c>
      <c r="C4" s="233" t="s">
        <v>5</v>
      </c>
      <c r="D4" s="233" t="s">
        <v>6</v>
      </c>
      <c r="E4" s="233" t="s">
        <v>7</v>
      </c>
      <c r="F4" s="234" t="s">
        <v>8</v>
      </c>
    </row>
    <row r="5" spans="2:6" ht="18.75">
      <c r="B5" s="235" t="s">
        <v>9</v>
      </c>
      <c r="C5" s="236"/>
      <c r="D5" s="237"/>
      <c r="E5" s="237"/>
      <c r="F5" s="238"/>
    </row>
    <row r="6" spans="2:6" ht="15" customHeight="1">
      <c r="B6" s="314" t="s">
        <v>280</v>
      </c>
      <c r="C6" s="315" t="s">
        <v>10</v>
      </c>
      <c r="D6" s="313">
        <v>2</v>
      </c>
      <c r="E6" s="85"/>
      <c r="F6" s="316">
        <f>D6*E6*4</f>
        <v>0</v>
      </c>
    </row>
    <row r="7" spans="2:6" ht="15">
      <c r="B7" s="317" t="s">
        <v>281</v>
      </c>
      <c r="C7" s="239" t="s">
        <v>221</v>
      </c>
      <c r="D7" s="240">
        <v>100</v>
      </c>
      <c r="E7" s="85"/>
      <c r="F7" s="241">
        <f>D7*E7*4</f>
        <v>0</v>
      </c>
    </row>
    <row r="8" spans="2:6" ht="15">
      <c r="B8" s="317" t="s">
        <v>282</v>
      </c>
      <c r="C8" s="239" t="s">
        <v>221</v>
      </c>
      <c r="D8" s="240">
        <v>50</v>
      </c>
      <c r="E8" s="85"/>
      <c r="F8" s="241">
        <f>D8*E8*4</f>
        <v>0</v>
      </c>
    </row>
    <row r="9" spans="2:6" ht="15">
      <c r="B9" s="101" t="s">
        <v>283</v>
      </c>
      <c r="C9" s="239" t="s">
        <v>102</v>
      </c>
      <c r="D9" s="240">
        <v>30</v>
      </c>
      <c r="E9" s="85"/>
      <c r="F9" s="241">
        <f>D9*E9*4</f>
        <v>0</v>
      </c>
    </row>
    <row r="10" spans="2:6" ht="18" customHeight="1">
      <c r="B10" s="101" t="s">
        <v>284</v>
      </c>
      <c r="C10" s="239" t="s">
        <v>11</v>
      </c>
      <c r="D10" s="240">
        <v>20</v>
      </c>
      <c r="E10" s="85"/>
      <c r="F10" s="241">
        <f>D10*E10*4</f>
        <v>0</v>
      </c>
    </row>
    <row r="11" spans="2:6" ht="15.75" thickBot="1">
      <c r="B11" s="243" t="s">
        <v>12</v>
      </c>
      <c r="C11" s="244"/>
      <c r="D11" s="245"/>
      <c r="E11" s="246"/>
      <c r="F11" s="247">
        <f>SUM(F6:F10)</f>
        <v>0</v>
      </c>
    </row>
    <row r="12" spans="2:6" ht="18.75">
      <c r="B12" s="318" t="s">
        <v>16</v>
      </c>
      <c r="C12" s="272"/>
      <c r="D12" s="273"/>
      <c r="E12" s="274"/>
      <c r="F12" s="275"/>
    </row>
    <row r="13" spans="2:6" ht="15">
      <c r="B13" s="276" t="s">
        <v>95</v>
      </c>
      <c r="C13" s="239" t="s">
        <v>13</v>
      </c>
      <c r="D13" s="240">
        <v>6</v>
      </c>
      <c r="E13" s="83"/>
      <c r="F13" s="241">
        <f>D13*E13*4</f>
        <v>0</v>
      </c>
    </row>
    <row r="14" spans="2:6" ht="15.75" thickBot="1">
      <c r="B14" s="243" t="s">
        <v>96</v>
      </c>
      <c r="C14" s="277"/>
      <c r="D14" s="245"/>
      <c r="E14" s="278"/>
      <c r="F14" s="247">
        <f>SUM(F13:F13)</f>
        <v>0</v>
      </c>
    </row>
    <row r="15" spans="2:6" ht="19.5" thickBot="1">
      <c r="B15" s="406" t="s">
        <v>14</v>
      </c>
      <c r="C15" s="407"/>
      <c r="D15" s="407"/>
      <c r="E15" s="408"/>
      <c r="F15" s="248">
        <f>F11+F14</f>
        <v>0</v>
      </c>
    </row>
    <row r="17" ht="15">
      <c r="B17" s="111" t="s">
        <v>195</v>
      </c>
    </row>
  </sheetData>
  <sheetProtection password="CC06" sheet="1" objects="1" scenarios="1"/>
  <mergeCells count="4">
    <mergeCell ref="B15:E15"/>
    <mergeCell ref="E1:F1"/>
    <mergeCell ref="B2:F2"/>
    <mergeCell ref="B3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zoomScale="90" zoomScaleNormal="90" workbookViewId="0" topLeftCell="A1">
      <selection activeCell="B43" sqref="B43"/>
    </sheetView>
  </sheetViews>
  <sheetFormatPr defaultColWidth="9.140625" defaultRowHeight="15"/>
  <cols>
    <col min="1" max="1" width="2.8515625" style="0" customWidth="1"/>
    <col min="2" max="2" width="119.8515625" style="0" customWidth="1"/>
    <col min="3" max="3" width="10.28125" style="0" customWidth="1"/>
    <col min="4" max="4" width="17.421875" style="0" customWidth="1"/>
    <col min="5" max="5" width="23.7109375" style="0" customWidth="1"/>
    <col min="6" max="6" width="31.7109375" style="0" customWidth="1"/>
  </cols>
  <sheetData>
    <row r="1" spans="2:10" ht="15.75" thickBot="1">
      <c r="B1" s="1" t="s">
        <v>0</v>
      </c>
      <c r="C1" s="1"/>
      <c r="D1" s="1"/>
      <c r="F1" s="2" t="s">
        <v>19</v>
      </c>
      <c r="G1" s="1"/>
      <c r="H1" s="1"/>
      <c r="I1" s="1"/>
      <c r="J1" s="1"/>
    </row>
    <row r="2" spans="2:10" ht="20.25">
      <c r="B2" s="327" t="s">
        <v>18</v>
      </c>
      <c r="C2" s="328"/>
      <c r="D2" s="328"/>
      <c r="E2" s="328"/>
      <c r="F2" s="329"/>
      <c r="G2" s="1"/>
      <c r="H2" s="1"/>
      <c r="I2" s="1"/>
      <c r="J2" s="1"/>
    </row>
    <row r="3" spans="2:10" ht="21" thickBot="1">
      <c r="B3" s="330" t="s">
        <v>3</v>
      </c>
      <c r="C3" s="331"/>
      <c r="D3" s="331"/>
      <c r="E3" s="331"/>
      <c r="F3" s="332"/>
      <c r="G3" s="1"/>
      <c r="H3" s="1"/>
      <c r="I3" s="1"/>
      <c r="J3" s="1"/>
    </row>
    <row r="4" spans="2:10" ht="44.2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196</v>
      </c>
      <c r="C6" s="6" t="s">
        <v>10</v>
      </c>
      <c r="D6" s="6">
        <v>1</v>
      </c>
      <c r="E6" s="112"/>
      <c r="F6" s="12">
        <f>D6*E6*4</f>
        <v>0</v>
      </c>
      <c r="G6" s="1"/>
      <c r="H6" s="1"/>
      <c r="I6" s="1"/>
      <c r="J6" s="1"/>
    </row>
    <row r="7" spans="2:10" ht="15">
      <c r="B7" s="11" t="s">
        <v>203</v>
      </c>
      <c r="C7" s="6" t="s">
        <v>10</v>
      </c>
      <c r="D7" s="6">
        <v>0.5</v>
      </c>
      <c r="E7" s="112"/>
      <c r="F7" s="12">
        <f aca="true" t="shared" si="0" ref="F7:F11">D7*E7*4</f>
        <v>0</v>
      </c>
      <c r="G7" s="1"/>
      <c r="H7" s="1"/>
      <c r="I7" s="1"/>
      <c r="J7" s="1"/>
    </row>
    <row r="8" spans="2:10" ht="15">
      <c r="B8" s="11" t="s">
        <v>204</v>
      </c>
      <c r="C8" s="6" t="s">
        <v>10</v>
      </c>
      <c r="D8" s="6">
        <v>1</v>
      </c>
      <c r="E8" s="112"/>
      <c r="F8" s="12">
        <f t="shared" si="0"/>
        <v>0</v>
      </c>
      <c r="G8" s="1"/>
      <c r="H8" s="1"/>
      <c r="I8" s="1"/>
      <c r="J8" s="1"/>
    </row>
    <row r="9" spans="2:10" ht="15">
      <c r="B9" s="11" t="s">
        <v>205</v>
      </c>
      <c r="C9" s="6" t="s">
        <v>10</v>
      </c>
      <c r="D9" s="6">
        <v>6</v>
      </c>
      <c r="E9" s="112"/>
      <c r="F9" s="12">
        <f t="shared" si="0"/>
        <v>0</v>
      </c>
      <c r="G9" s="1"/>
      <c r="H9" s="1"/>
      <c r="I9" s="1"/>
      <c r="J9" s="1"/>
    </row>
    <row r="10" spans="2:10" ht="15">
      <c r="B10" s="24" t="s">
        <v>201</v>
      </c>
      <c r="C10" s="6" t="s">
        <v>11</v>
      </c>
      <c r="D10" s="6">
        <v>30</v>
      </c>
      <c r="E10" s="112"/>
      <c r="F10" s="12">
        <f t="shared" si="0"/>
        <v>0</v>
      </c>
      <c r="G10" s="1"/>
      <c r="H10" s="1"/>
      <c r="I10" s="1"/>
      <c r="J10" s="1"/>
    </row>
    <row r="11" spans="2:10" ht="15">
      <c r="B11" s="24" t="s">
        <v>202</v>
      </c>
      <c r="C11" s="6" t="s">
        <v>11</v>
      </c>
      <c r="D11" s="6">
        <v>6</v>
      </c>
      <c r="E11" s="112"/>
      <c r="F11" s="12">
        <f t="shared" si="0"/>
        <v>0</v>
      </c>
      <c r="G11" s="1"/>
      <c r="H11" s="1"/>
      <c r="I11" s="1"/>
      <c r="J11" s="1"/>
    </row>
    <row r="12" spans="2:10" ht="15.75" thickBot="1">
      <c r="B12" s="44" t="s">
        <v>12</v>
      </c>
      <c r="C12" s="7"/>
      <c r="D12" s="7"/>
      <c r="E12" s="7"/>
      <c r="F12" s="45">
        <f>SUM(F6:F11)</f>
        <v>0</v>
      </c>
      <c r="G12" s="1"/>
      <c r="H12" s="1"/>
      <c r="I12" s="1"/>
      <c r="J12" s="1"/>
    </row>
    <row r="13" spans="2:10" ht="18.75">
      <c r="B13" s="8" t="s">
        <v>16</v>
      </c>
      <c r="C13" s="9"/>
      <c r="D13" s="9"/>
      <c r="E13" s="9"/>
      <c r="F13" s="46"/>
      <c r="G13" s="1"/>
      <c r="H13" s="1"/>
      <c r="I13" s="1"/>
      <c r="J13" s="1"/>
    </row>
    <row r="14" spans="2:10" ht="15">
      <c r="B14" s="11" t="s">
        <v>223</v>
      </c>
      <c r="C14" s="6" t="s">
        <v>13</v>
      </c>
      <c r="D14" s="6">
        <v>10</v>
      </c>
      <c r="E14" s="112"/>
      <c r="F14" s="12">
        <f>D14*E14*4</f>
        <v>0</v>
      </c>
      <c r="G14" s="1"/>
      <c r="H14" s="1"/>
      <c r="I14" s="1"/>
      <c r="J14" s="1"/>
    </row>
    <row r="15" spans="2:10" ht="15">
      <c r="B15" s="11" t="s">
        <v>224</v>
      </c>
      <c r="C15" s="6" t="s">
        <v>13</v>
      </c>
      <c r="D15" s="7">
        <v>2</v>
      </c>
      <c r="E15" s="112"/>
      <c r="F15" s="12">
        <f>D15*E15*4</f>
        <v>0</v>
      </c>
      <c r="G15" s="1"/>
      <c r="H15" s="1"/>
      <c r="I15" s="1"/>
      <c r="J15" s="1"/>
    </row>
    <row r="16" spans="2:10" ht="15.75" thickBot="1">
      <c r="B16" s="13" t="s">
        <v>17</v>
      </c>
      <c r="C16" s="14"/>
      <c r="D16" s="14"/>
      <c r="E16" s="14"/>
      <c r="F16" s="19">
        <f>SUM(F14:F15)</f>
        <v>0</v>
      </c>
      <c r="G16" s="1"/>
      <c r="H16" s="1"/>
      <c r="I16" s="1"/>
      <c r="J16" s="1"/>
    </row>
    <row r="17" spans="2:10" ht="19.5" thickBot="1">
      <c r="B17" s="16" t="s">
        <v>14</v>
      </c>
      <c r="C17" s="17"/>
      <c r="D17" s="17"/>
      <c r="E17" s="17"/>
      <c r="F17" s="18">
        <f>SUM(F16,F12)</f>
        <v>0</v>
      </c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  <row r="19" spans="2:10" ht="15">
      <c r="B19" s="72" t="s">
        <v>195</v>
      </c>
      <c r="C19" s="1"/>
      <c r="D19" s="1"/>
      <c r="E19" s="1"/>
      <c r="F19" s="1"/>
      <c r="G19" s="1"/>
      <c r="H19" s="1"/>
      <c r="I19" s="1"/>
      <c r="J19" s="1"/>
    </row>
    <row r="20" spans="2:10" ht="15">
      <c r="B20" s="1"/>
      <c r="C20" s="1"/>
      <c r="D20" s="1"/>
      <c r="E20" s="1"/>
      <c r="F20" s="1"/>
      <c r="G20" s="1"/>
      <c r="H20" s="1"/>
      <c r="I20" s="1"/>
      <c r="J20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12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6" sqref="E6:E7"/>
    </sheetView>
  </sheetViews>
  <sheetFormatPr defaultColWidth="9.140625" defaultRowHeight="15"/>
  <cols>
    <col min="1" max="1" width="9.140625" style="90" customWidth="1"/>
    <col min="2" max="2" width="50.421875" style="90" customWidth="1"/>
    <col min="3" max="3" width="9.140625" style="90" customWidth="1"/>
    <col min="4" max="4" width="16.57421875" style="90" customWidth="1"/>
    <col min="5" max="5" width="19.140625" style="90" customWidth="1"/>
    <col min="6" max="6" width="20.28125" style="90" customWidth="1"/>
    <col min="7" max="16384" width="9.140625" style="90" customWidth="1"/>
  </cols>
  <sheetData>
    <row r="1" spans="2:6" ht="15.75" thickBot="1">
      <c r="B1" s="230" t="s">
        <v>0</v>
      </c>
      <c r="C1" s="231"/>
      <c r="D1" s="231"/>
      <c r="E1" s="399" t="s">
        <v>122</v>
      </c>
      <c r="F1" s="399"/>
    </row>
    <row r="2" spans="2:6" ht="20.25">
      <c r="B2" s="400" t="s">
        <v>123</v>
      </c>
      <c r="C2" s="418"/>
      <c r="D2" s="418"/>
      <c r="E2" s="418"/>
      <c r="F2" s="419"/>
    </row>
    <row r="3" spans="2:6" ht="21" thickBot="1">
      <c r="B3" s="403" t="s">
        <v>3</v>
      </c>
      <c r="C3" s="404"/>
      <c r="D3" s="404"/>
      <c r="E3" s="404"/>
      <c r="F3" s="405"/>
    </row>
    <row r="4" spans="2:6" ht="43.5" thickBot="1">
      <c r="B4" s="232" t="s">
        <v>4</v>
      </c>
      <c r="C4" s="233" t="s">
        <v>5</v>
      </c>
      <c r="D4" s="233" t="s">
        <v>6</v>
      </c>
      <c r="E4" s="233" t="s">
        <v>7</v>
      </c>
      <c r="F4" s="234" t="s">
        <v>8</v>
      </c>
    </row>
    <row r="5" spans="2:6" ht="18.75">
      <c r="B5" s="235" t="s">
        <v>9</v>
      </c>
      <c r="C5" s="236"/>
      <c r="D5" s="237"/>
      <c r="E5" s="237"/>
      <c r="F5" s="238"/>
    </row>
    <row r="6" spans="2:6" ht="15">
      <c r="B6" s="101" t="s">
        <v>285</v>
      </c>
      <c r="C6" s="319" t="s">
        <v>10</v>
      </c>
      <c r="D6" s="240">
        <v>7</v>
      </c>
      <c r="E6" s="83"/>
      <c r="F6" s="241">
        <f>D6*E6*4</f>
        <v>0</v>
      </c>
    </row>
    <row r="7" spans="2:6" ht="15">
      <c r="B7" s="308" t="s">
        <v>286</v>
      </c>
      <c r="C7" s="239" t="s">
        <v>10</v>
      </c>
      <c r="D7" s="240">
        <v>2</v>
      </c>
      <c r="E7" s="84"/>
      <c r="F7" s="241">
        <f>D7*E7*4</f>
        <v>0</v>
      </c>
    </row>
    <row r="8" spans="2:6" ht="21" customHeight="1" thickBot="1">
      <c r="B8" s="243" t="s">
        <v>12</v>
      </c>
      <c r="C8" s="244"/>
      <c r="D8" s="245"/>
      <c r="E8" s="246"/>
      <c r="F8" s="247">
        <f>SUM(F6:F7)</f>
        <v>0</v>
      </c>
    </row>
    <row r="9" spans="2:6" ht="19.5" thickBot="1">
      <c r="B9" s="406" t="s">
        <v>14</v>
      </c>
      <c r="C9" s="407"/>
      <c r="D9" s="407"/>
      <c r="E9" s="408"/>
      <c r="F9" s="248">
        <f>F8</f>
        <v>0</v>
      </c>
    </row>
    <row r="11" ht="15">
      <c r="B11" s="111" t="s">
        <v>195</v>
      </c>
    </row>
  </sheetData>
  <sheetProtection password="CC06" sheet="1" objects="1" scenarios="1"/>
  <mergeCells count="4">
    <mergeCell ref="E1:F1"/>
    <mergeCell ref="B2:F2"/>
    <mergeCell ref="B3:F3"/>
    <mergeCell ref="B9:E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5.140625" style="0" customWidth="1"/>
    <col min="2" max="2" width="112.7109375" style="0" customWidth="1"/>
    <col min="3" max="3" width="11.28125" style="0" customWidth="1"/>
    <col min="4" max="4" width="19.7109375" style="0" customWidth="1"/>
    <col min="5" max="5" width="15.7109375" style="0" customWidth="1"/>
    <col min="6" max="6" width="29.28125" style="0" customWidth="1"/>
  </cols>
  <sheetData>
    <row r="1" spans="2:6" ht="15.75" thickBot="1">
      <c r="B1" s="1" t="s">
        <v>0</v>
      </c>
      <c r="C1" s="1"/>
      <c r="D1" s="1"/>
      <c r="F1" s="2" t="s">
        <v>145</v>
      </c>
    </row>
    <row r="2" spans="2:6" ht="20.25">
      <c r="B2" s="420" t="s">
        <v>222</v>
      </c>
      <c r="C2" s="421"/>
      <c r="D2" s="421"/>
      <c r="E2" s="421"/>
      <c r="F2" s="422"/>
    </row>
    <row r="3" spans="2:6" ht="21" thickBot="1">
      <c r="B3" s="330" t="s">
        <v>3</v>
      </c>
      <c r="C3" s="331"/>
      <c r="D3" s="331"/>
      <c r="E3" s="331"/>
      <c r="F3" s="332"/>
    </row>
    <row r="4" spans="2:6" ht="43.5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2:6" ht="18.75">
      <c r="B5" s="8" t="s">
        <v>9</v>
      </c>
      <c r="C5" s="9"/>
      <c r="D5" s="9"/>
      <c r="E5" s="9"/>
      <c r="F5" s="10"/>
    </row>
    <row r="6" spans="2:6" ht="15">
      <c r="B6" s="87" t="s">
        <v>303</v>
      </c>
      <c r="C6" s="6" t="s">
        <v>11</v>
      </c>
      <c r="D6" s="6">
        <v>508</v>
      </c>
      <c r="E6" s="112"/>
      <c r="F6" s="12">
        <f>D6*E6*4</f>
        <v>0</v>
      </c>
    </row>
    <row r="7" spans="2:6" ht="15">
      <c r="B7" s="87" t="s">
        <v>309</v>
      </c>
      <c r="C7" s="6" t="s">
        <v>11</v>
      </c>
      <c r="D7" s="7">
        <v>20</v>
      </c>
      <c r="E7" s="320"/>
      <c r="F7" s="12">
        <f>D7*E7*4</f>
        <v>0</v>
      </c>
    </row>
    <row r="8" spans="2:6" ht="15">
      <c r="B8" s="88" t="s">
        <v>310</v>
      </c>
      <c r="C8" s="7" t="s">
        <v>11</v>
      </c>
      <c r="D8" s="7">
        <v>15</v>
      </c>
      <c r="E8" s="320"/>
      <c r="F8" s="12">
        <f>D8*E8*4</f>
        <v>0</v>
      </c>
    </row>
    <row r="9" spans="2:6" ht="15.75" thickBot="1">
      <c r="B9" s="74" t="s">
        <v>12</v>
      </c>
      <c r="C9" s="7"/>
      <c r="D9" s="7"/>
      <c r="E9" s="7"/>
      <c r="F9" s="45">
        <f>SUM(F6:F8)</f>
        <v>0</v>
      </c>
    </row>
    <row r="10" spans="2:6" ht="18.75">
      <c r="B10" s="75" t="s">
        <v>16</v>
      </c>
      <c r="C10" s="9"/>
      <c r="D10" s="9"/>
      <c r="E10" s="9"/>
      <c r="F10" s="46"/>
    </row>
    <row r="11" spans="2:6" ht="15">
      <c r="B11" s="73" t="s">
        <v>146</v>
      </c>
      <c r="C11" s="6" t="s">
        <v>13</v>
      </c>
      <c r="D11" s="6">
        <v>20</v>
      </c>
      <c r="E11" s="320"/>
      <c r="F11" s="12">
        <f>D11*E11*4</f>
        <v>0</v>
      </c>
    </row>
    <row r="12" spans="2:6" ht="15">
      <c r="B12" s="73" t="s">
        <v>15</v>
      </c>
      <c r="C12" s="6" t="s">
        <v>13</v>
      </c>
      <c r="D12" s="7">
        <v>10</v>
      </c>
      <c r="E12" s="320"/>
      <c r="F12" s="12">
        <f>D12*E12*4</f>
        <v>0</v>
      </c>
    </row>
    <row r="13" spans="2:6" ht="15.75" thickBot="1">
      <c r="B13" s="13" t="s">
        <v>17</v>
      </c>
      <c r="C13" s="14"/>
      <c r="D13" s="14"/>
      <c r="E13" s="14"/>
      <c r="F13" s="19">
        <f>SUM(F11:F12)</f>
        <v>0</v>
      </c>
    </row>
    <row r="14" spans="2:6" ht="19.5" thickBot="1">
      <c r="B14" s="16" t="s">
        <v>14</v>
      </c>
      <c r="C14" s="17"/>
      <c r="D14" s="17"/>
      <c r="E14" s="17"/>
      <c r="F14" s="18">
        <f>SUM(F13,F9)</f>
        <v>0</v>
      </c>
    </row>
    <row r="16" ht="15">
      <c r="B16" s="72" t="s">
        <v>195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90" customWidth="1"/>
    <col min="2" max="2" width="118.8515625" style="90" customWidth="1"/>
    <col min="3" max="3" width="10.28125" style="90" customWidth="1"/>
    <col min="4" max="4" width="20.57421875" style="90" customWidth="1"/>
    <col min="5" max="5" width="18.7109375" style="90" customWidth="1"/>
    <col min="6" max="6" width="34.421875" style="90" customWidth="1"/>
    <col min="7" max="16384" width="9.140625" style="90" customWidth="1"/>
  </cols>
  <sheetData>
    <row r="1" spans="2:10" ht="15.75" thickBot="1">
      <c r="B1" s="89" t="s">
        <v>0</v>
      </c>
      <c r="C1" s="89"/>
      <c r="D1" s="89"/>
      <c r="F1" s="91" t="s">
        <v>21</v>
      </c>
      <c r="G1" s="89"/>
      <c r="H1" s="89"/>
      <c r="I1" s="89"/>
      <c r="J1" s="89"/>
    </row>
    <row r="2" spans="2:10" ht="20.25">
      <c r="B2" s="321" t="s">
        <v>20</v>
      </c>
      <c r="C2" s="322"/>
      <c r="D2" s="322"/>
      <c r="E2" s="322"/>
      <c r="F2" s="323"/>
      <c r="G2" s="89"/>
      <c r="H2" s="89"/>
      <c r="I2" s="89"/>
      <c r="J2" s="89"/>
    </row>
    <row r="3" spans="2:10" ht="21" thickBot="1">
      <c r="B3" s="324" t="s">
        <v>3</v>
      </c>
      <c r="C3" s="325"/>
      <c r="D3" s="325"/>
      <c r="E3" s="325"/>
      <c r="F3" s="326"/>
      <c r="G3" s="89"/>
      <c r="H3" s="89"/>
      <c r="I3" s="89"/>
      <c r="J3" s="89"/>
    </row>
    <row r="4" spans="2:10" ht="42.75" customHeight="1" thickBot="1">
      <c r="B4" s="92" t="s">
        <v>4</v>
      </c>
      <c r="C4" s="93" t="s">
        <v>5</v>
      </c>
      <c r="D4" s="93" t="s">
        <v>6</v>
      </c>
      <c r="E4" s="93" t="s">
        <v>7</v>
      </c>
      <c r="F4" s="94" t="s">
        <v>8</v>
      </c>
      <c r="G4" s="89"/>
      <c r="H4" s="89"/>
      <c r="I4" s="89"/>
      <c r="J4" s="89"/>
    </row>
    <row r="5" spans="2:10" ht="18.75">
      <c r="B5" s="95" t="s">
        <v>9</v>
      </c>
      <c r="C5" s="96"/>
      <c r="D5" s="96"/>
      <c r="E5" s="96"/>
      <c r="F5" s="97"/>
      <c r="G5" s="89"/>
      <c r="H5" s="89"/>
      <c r="I5" s="89"/>
      <c r="J5" s="89"/>
    </row>
    <row r="6" spans="2:10" ht="15">
      <c r="B6" s="98" t="s">
        <v>206</v>
      </c>
      <c r="C6" s="99" t="s">
        <v>10</v>
      </c>
      <c r="D6" s="99">
        <v>1</v>
      </c>
      <c r="E6" s="112"/>
      <c r="F6" s="100">
        <f>D6*E6*4</f>
        <v>0</v>
      </c>
      <c r="G6" s="89"/>
      <c r="H6" s="89"/>
      <c r="I6" s="89"/>
      <c r="J6" s="89"/>
    </row>
    <row r="7" spans="2:10" ht="15">
      <c r="B7" s="103" t="s">
        <v>201</v>
      </c>
      <c r="C7" s="99" t="s">
        <v>11</v>
      </c>
      <c r="D7" s="99">
        <v>30</v>
      </c>
      <c r="E7" s="112"/>
      <c r="F7" s="100">
        <f aca="true" t="shared" si="0" ref="F7:F8">D7*E7*4</f>
        <v>0</v>
      </c>
      <c r="G7" s="89"/>
      <c r="H7" s="89"/>
      <c r="I7" s="89"/>
      <c r="J7" s="89"/>
    </row>
    <row r="8" spans="2:10" ht="15">
      <c r="B8" s="103" t="s">
        <v>202</v>
      </c>
      <c r="C8" s="99" t="s">
        <v>11</v>
      </c>
      <c r="D8" s="99">
        <v>6</v>
      </c>
      <c r="E8" s="112"/>
      <c r="F8" s="100">
        <f t="shared" si="0"/>
        <v>0</v>
      </c>
      <c r="G8" s="89"/>
      <c r="H8" s="89"/>
      <c r="I8" s="89"/>
      <c r="J8" s="89"/>
    </row>
    <row r="9" spans="2:10" ht="15.75" thickBot="1">
      <c r="B9" s="114" t="s">
        <v>12</v>
      </c>
      <c r="C9" s="107"/>
      <c r="D9" s="107"/>
      <c r="E9" s="107"/>
      <c r="F9" s="115">
        <f>SUM(F6:F8)</f>
        <v>0</v>
      </c>
      <c r="G9" s="89"/>
      <c r="H9" s="89"/>
      <c r="I9" s="89"/>
      <c r="J9" s="89"/>
    </row>
    <row r="10" spans="2:10" ht="18.75">
      <c r="B10" s="95" t="s">
        <v>16</v>
      </c>
      <c r="C10" s="96"/>
      <c r="D10" s="96"/>
      <c r="E10" s="96"/>
      <c r="F10" s="116"/>
      <c r="G10" s="89"/>
      <c r="H10" s="89"/>
      <c r="I10" s="89"/>
      <c r="J10" s="89"/>
    </row>
    <row r="11" spans="2:10" ht="15">
      <c r="B11" s="98" t="s">
        <v>223</v>
      </c>
      <c r="C11" s="99" t="s">
        <v>13</v>
      </c>
      <c r="D11" s="99">
        <v>10</v>
      </c>
      <c r="E11" s="112"/>
      <c r="F11" s="100">
        <f>D11*E11*4</f>
        <v>0</v>
      </c>
      <c r="G11" s="89"/>
      <c r="H11" s="89"/>
      <c r="I11" s="89"/>
      <c r="J11" s="89"/>
    </row>
    <row r="12" spans="2:10" ht="15">
      <c r="B12" s="98" t="s">
        <v>224</v>
      </c>
      <c r="C12" s="99" t="s">
        <v>13</v>
      </c>
      <c r="D12" s="107">
        <v>2</v>
      </c>
      <c r="E12" s="112"/>
      <c r="F12" s="100">
        <f>D12*E12*4</f>
        <v>0</v>
      </c>
      <c r="G12" s="89"/>
      <c r="H12" s="89"/>
      <c r="I12" s="89"/>
      <c r="J12" s="89"/>
    </row>
    <row r="13" spans="2:10" ht="15.75" thickBot="1">
      <c r="B13" s="104" t="s">
        <v>17</v>
      </c>
      <c r="C13" s="105"/>
      <c r="D13" s="105"/>
      <c r="E13" s="105"/>
      <c r="F13" s="106">
        <f>SUM(F11:F12)</f>
        <v>0</v>
      </c>
      <c r="G13" s="89"/>
      <c r="H13" s="89"/>
      <c r="I13" s="89"/>
      <c r="J13" s="89"/>
    </row>
    <row r="14" spans="2:10" ht="19.5" thickBot="1">
      <c r="B14" s="108" t="s">
        <v>14</v>
      </c>
      <c r="C14" s="109"/>
      <c r="D14" s="109"/>
      <c r="E14" s="109"/>
      <c r="F14" s="110">
        <f>SUM(F13,F9)</f>
        <v>0</v>
      </c>
      <c r="G14" s="89"/>
      <c r="H14" s="89"/>
      <c r="I14" s="89"/>
      <c r="J14" s="89"/>
    </row>
    <row r="15" spans="2:10" ht="15">
      <c r="B15" s="89"/>
      <c r="C15" s="89"/>
      <c r="D15" s="89"/>
      <c r="E15" s="89"/>
      <c r="F15" s="89"/>
      <c r="G15" s="89"/>
      <c r="H15" s="89"/>
      <c r="I15" s="89"/>
      <c r="J15" s="89"/>
    </row>
    <row r="16" spans="2:10" ht="15">
      <c r="B16" s="111" t="s">
        <v>195</v>
      </c>
      <c r="C16" s="89"/>
      <c r="D16" s="89"/>
      <c r="E16" s="89"/>
      <c r="F16" s="89"/>
      <c r="G16" s="89"/>
      <c r="H16" s="89"/>
      <c r="I16" s="89"/>
      <c r="J16" s="89"/>
    </row>
    <row r="17" spans="2:10" ht="15">
      <c r="B17" s="89"/>
      <c r="C17" s="89"/>
      <c r="D17" s="89"/>
      <c r="E17" s="89"/>
      <c r="F17" s="89"/>
      <c r="G17" s="89"/>
      <c r="H17" s="89"/>
      <c r="I17" s="89"/>
      <c r="J17" s="89"/>
    </row>
  </sheetData>
  <sheetProtection password="CC06" sheet="1" objects="1" scenarios="1"/>
  <mergeCells count="2">
    <mergeCell ref="B2:F2"/>
    <mergeCell ref="B3:F3"/>
  </mergeCell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83" r:id="rId1"/>
  <ignoredErrors>
    <ignoredError sqref="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 topLeftCell="A1">
      <selection activeCell="E11" sqref="E11:E12"/>
    </sheetView>
  </sheetViews>
  <sheetFormatPr defaultColWidth="9.140625" defaultRowHeight="15"/>
  <cols>
    <col min="1" max="1" width="2.8515625" style="0" customWidth="1"/>
    <col min="2" max="2" width="120.57421875" style="0" customWidth="1"/>
    <col min="3" max="3" width="10.28125" style="0" customWidth="1"/>
    <col min="4" max="4" width="18.57421875" style="0" customWidth="1"/>
    <col min="5" max="5" width="22.8515625" style="0" customWidth="1"/>
    <col min="6" max="6" width="32.8515625" style="0" customWidth="1"/>
  </cols>
  <sheetData>
    <row r="1" spans="2:10" ht="15.75" thickBot="1">
      <c r="B1" s="1" t="s">
        <v>0</v>
      </c>
      <c r="C1" s="1"/>
      <c r="D1" s="1"/>
      <c r="F1" s="2" t="s">
        <v>23</v>
      </c>
      <c r="G1" s="1"/>
      <c r="H1" s="1"/>
      <c r="I1" s="1"/>
      <c r="J1" s="1"/>
    </row>
    <row r="2" spans="2:10" ht="20.25">
      <c r="B2" s="327" t="s">
        <v>22</v>
      </c>
      <c r="C2" s="328"/>
      <c r="D2" s="328"/>
      <c r="E2" s="328"/>
      <c r="F2" s="329"/>
      <c r="G2" s="1"/>
      <c r="H2" s="1"/>
      <c r="I2" s="1"/>
      <c r="J2" s="1"/>
    </row>
    <row r="3" spans="2:10" ht="21" thickBot="1">
      <c r="B3" s="330" t="s">
        <v>3</v>
      </c>
      <c r="C3" s="331"/>
      <c r="D3" s="331"/>
      <c r="E3" s="331"/>
      <c r="F3" s="332"/>
      <c r="G3" s="1"/>
      <c r="H3" s="1"/>
      <c r="I3" s="1"/>
      <c r="J3" s="1"/>
    </row>
    <row r="4" spans="2:10" ht="42.7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206</v>
      </c>
      <c r="C6" s="6" t="s">
        <v>10</v>
      </c>
      <c r="D6" s="6">
        <v>1</v>
      </c>
      <c r="E6" s="112"/>
      <c r="F6" s="12">
        <f>D6*E6*4</f>
        <v>0</v>
      </c>
      <c r="G6" s="1"/>
      <c r="H6" s="1"/>
      <c r="I6" s="1"/>
      <c r="J6" s="1"/>
    </row>
    <row r="7" spans="2:10" ht="15">
      <c r="B7" s="24" t="s">
        <v>201</v>
      </c>
      <c r="C7" s="6" t="s">
        <v>11</v>
      </c>
      <c r="D7" s="6">
        <v>30</v>
      </c>
      <c r="E7" s="112"/>
      <c r="F7" s="12">
        <f aca="true" t="shared" si="0" ref="F7:F8">D7*E7*4</f>
        <v>0</v>
      </c>
      <c r="G7" s="1"/>
      <c r="H7" s="1"/>
      <c r="I7" s="1"/>
      <c r="J7" s="1"/>
    </row>
    <row r="8" spans="2:10" ht="15">
      <c r="B8" s="24" t="s">
        <v>202</v>
      </c>
      <c r="C8" s="6" t="s">
        <v>11</v>
      </c>
      <c r="D8" s="6">
        <v>6</v>
      </c>
      <c r="E8" s="112"/>
      <c r="F8" s="12">
        <f t="shared" si="0"/>
        <v>0</v>
      </c>
      <c r="G8" s="1"/>
      <c r="H8" s="1"/>
      <c r="I8" s="1"/>
      <c r="J8" s="1"/>
    </row>
    <row r="9" spans="2:10" ht="15.75" thickBot="1">
      <c r="B9" s="44" t="s">
        <v>12</v>
      </c>
      <c r="C9" s="7"/>
      <c r="D9" s="7"/>
      <c r="E9" s="7"/>
      <c r="F9" s="45">
        <f>SUM(F6:F8)</f>
        <v>0</v>
      </c>
      <c r="G9" s="1"/>
      <c r="H9" s="1"/>
      <c r="I9" s="1"/>
      <c r="J9" s="1"/>
    </row>
    <row r="10" spans="2:10" ht="18.75">
      <c r="B10" s="8" t="s">
        <v>16</v>
      </c>
      <c r="C10" s="9"/>
      <c r="D10" s="9"/>
      <c r="E10" s="9"/>
      <c r="F10" s="46"/>
      <c r="G10" s="1"/>
      <c r="H10" s="1"/>
      <c r="I10" s="1"/>
      <c r="J10" s="1"/>
    </row>
    <row r="11" spans="2:10" ht="15">
      <c r="B11" s="11" t="s">
        <v>223</v>
      </c>
      <c r="C11" s="6" t="s">
        <v>13</v>
      </c>
      <c r="D11" s="6">
        <v>10</v>
      </c>
      <c r="E11" s="113"/>
      <c r="F11" s="12">
        <f>D11*E11*4</f>
        <v>0</v>
      </c>
      <c r="G11" s="1"/>
      <c r="H11" s="1"/>
      <c r="I11" s="1"/>
      <c r="J11" s="1"/>
    </row>
    <row r="12" spans="2:10" ht="15.75" thickBot="1">
      <c r="B12" s="11" t="s">
        <v>224</v>
      </c>
      <c r="C12" s="14" t="s">
        <v>13</v>
      </c>
      <c r="D12" s="14">
        <v>2</v>
      </c>
      <c r="E12" s="117"/>
      <c r="F12" s="12">
        <f>D12*E12*4</f>
        <v>0</v>
      </c>
      <c r="G12" s="1"/>
      <c r="H12" s="1"/>
      <c r="I12" s="1"/>
      <c r="J12" s="1"/>
    </row>
    <row r="13" spans="2:10" ht="15.75" thickBot="1">
      <c r="B13" s="47" t="s">
        <v>17</v>
      </c>
      <c r="C13" s="48"/>
      <c r="D13" s="48"/>
      <c r="E13" s="48"/>
      <c r="F13" s="49">
        <f>SUM(F11:F12)</f>
        <v>0</v>
      </c>
      <c r="G13" s="1"/>
      <c r="H13" s="1"/>
      <c r="I13" s="1"/>
      <c r="J13" s="1"/>
    </row>
    <row r="14" spans="2:10" ht="19.5" thickBot="1">
      <c r="B14" s="16" t="s">
        <v>14</v>
      </c>
      <c r="C14" s="17"/>
      <c r="D14" s="17"/>
      <c r="E14" s="17"/>
      <c r="F14" s="18">
        <f>SUM(F13,F9)</f>
        <v>0</v>
      </c>
      <c r="G14" s="1"/>
      <c r="H14" s="1"/>
      <c r="I14" s="1"/>
      <c r="J14" s="1"/>
    </row>
    <row r="15" spans="2:10" ht="15">
      <c r="B15" s="1"/>
      <c r="C15" s="1"/>
      <c r="D15" s="1"/>
      <c r="E15" s="1"/>
      <c r="F15" s="1"/>
      <c r="G15" s="1"/>
      <c r="H15" s="1"/>
      <c r="I15" s="1"/>
      <c r="J15" s="1"/>
    </row>
    <row r="16" spans="2:10" ht="15">
      <c r="B16" s="72" t="s">
        <v>195</v>
      </c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zoomScale="90" zoomScaleNormal="90" workbookViewId="0" topLeftCell="A1">
      <selection activeCell="E12" sqref="E12:E13"/>
    </sheetView>
  </sheetViews>
  <sheetFormatPr defaultColWidth="9.140625" defaultRowHeight="15"/>
  <cols>
    <col min="1" max="1" width="2.8515625" style="0" customWidth="1"/>
    <col min="2" max="2" width="120.00390625" style="0" customWidth="1"/>
    <col min="3" max="3" width="10.28125" style="0" customWidth="1"/>
    <col min="4" max="4" width="19.57421875" style="0" customWidth="1"/>
    <col min="5" max="5" width="18.00390625" style="0" customWidth="1"/>
    <col min="6" max="6" width="33.28125" style="0" customWidth="1"/>
  </cols>
  <sheetData>
    <row r="1" spans="2:10" ht="15.75" thickBot="1">
      <c r="B1" s="1" t="s">
        <v>0</v>
      </c>
      <c r="C1" s="1"/>
      <c r="D1" s="1"/>
      <c r="F1" s="2" t="s">
        <v>34</v>
      </c>
      <c r="G1" s="1"/>
      <c r="H1" s="1"/>
      <c r="I1" s="1"/>
      <c r="J1" s="1"/>
    </row>
    <row r="2" spans="2:10" ht="20.25">
      <c r="B2" s="327" t="s">
        <v>24</v>
      </c>
      <c r="C2" s="328"/>
      <c r="D2" s="328"/>
      <c r="E2" s="328"/>
      <c r="F2" s="329"/>
      <c r="G2" s="1"/>
      <c r="H2" s="1"/>
      <c r="I2" s="1"/>
      <c r="J2" s="1"/>
    </row>
    <row r="3" spans="2:10" ht="21" thickBot="1">
      <c r="B3" s="330" t="s">
        <v>3</v>
      </c>
      <c r="C3" s="331"/>
      <c r="D3" s="331"/>
      <c r="E3" s="331"/>
      <c r="F3" s="332"/>
      <c r="G3" s="1"/>
      <c r="H3" s="1"/>
      <c r="I3" s="1"/>
      <c r="J3" s="1"/>
    </row>
    <row r="4" spans="2:10" ht="43.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206</v>
      </c>
      <c r="C6" s="6" t="s">
        <v>10</v>
      </c>
      <c r="D6" s="6">
        <v>1</v>
      </c>
      <c r="E6" s="112"/>
      <c r="F6" s="12">
        <f>D6*E6*4</f>
        <v>0</v>
      </c>
      <c r="G6" s="1"/>
      <c r="H6" s="1"/>
      <c r="I6" s="1"/>
      <c r="J6" s="1"/>
    </row>
    <row r="7" spans="2:10" ht="15">
      <c r="B7" s="24" t="s">
        <v>208</v>
      </c>
      <c r="C7" s="6" t="s">
        <v>10</v>
      </c>
      <c r="D7" s="6">
        <v>1</v>
      </c>
      <c r="E7" s="112"/>
      <c r="F7" s="12">
        <f aca="true" t="shared" si="0" ref="F7">D7*E7*4</f>
        <v>0</v>
      </c>
      <c r="G7" s="1"/>
      <c r="H7" s="1"/>
      <c r="I7" s="1"/>
      <c r="J7" s="1"/>
    </row>
    <row r="8" spans="2:10" ht="15">
      <c r="B8" s="24" t="s">
        <v>201</v>
      </c>
      <c r="C8" s="6" t="s">
        <v>11</v>
      </c>
      <c r="D8" s="6">
        <v>30</v>
      </c>
      <c r="E8" s="112"/>
      <c r="F8" s="12">
        <f>D8*E8*4</f>
        <v>0</v>
      </c>
      <c r="G8" s="1"/>
      <c r="H8" s="1"/>
      <c r="I8" s="1"/>
      <c r="J8" s="1"/>
    </row>
    <row r="9" spans="2:10" ht="15">
      <c r="B9" s="24" t="s">
        <v>202</v>
      </c>
      <c r="C9" s="6" t="s">
        <v>11</v>
      </c>
      <c r="D9" s="6">
        <v>6</v>
      </c>
      <c r="E9" s="112"/>
      <c r="F9" s="12">
        <f>D9*E9*4</f>
        <v>0</v>
      </c>
      <c r="G9" s="1"/>
      <c r="H9" s="1"/>
      <c r="I9" s="1"/>
      <c r="J9" s="1"/>
    </row>
    <row r="10" spans="2:10" ht="15.75" thickBot="1">
      <c r="B10" s="44" t="s">
        <v>12</v>
      </c>
      <c r="C10" s="7"/>
      <c r="D10" s="7"/>
      <c r="E10" s="7"/>
      <c r="F10" s="45">
        <f>SUM(F6:F9)</f>
        <v>0</v>
      </c>
      <c r="G10" s="1"/>
      <c r="H10" s="1"/>
      <c r="I10" s="1"/>
      <c r="J10" s="1"/>
    </row>
    <row r="11" spans="2:10" ht="18.75">
      <c r="B11" s="8" t="s">
        <v>16</v>
      </c>
      <c r="C11" s="9"/>
      <c r="D11" s="9"/>
      <c r="E11" s="9"/>
      <c r="F11" s="46"/>
      <c r="G11" s="1"/>
      <c r="H11" s="1"/>
      <c r="I11" s="1"/>
      <c r="J11" s="1"/>
    </row>
    <row r="12" spans="2:10" ht="15">
      <c r="B12" s="11" t="s">
        <v>223</v>
      </c>
      <c r="C12" s="6" t="s">
        <v>13</v>
      </c>
      <c r="D12" s="6">
        <v>10</v>
      </c>
      <c r="E12" s="112"/>
      <c r="F12" s="12">
        <f>D12*E12*4</f>
        <v>0</v>
      </c>
      <c r="G12" s="1"/>
      <c r="H12" s="1"/>
      <c r="I12" s="1"/>
      <c r="J12" s="1"/>
    </row>
    <row r="13" spans="2:10" ht="15">
      <c r="B13" s="11" t="s">
        <v>224</v>
      </c>
      <c r="C13" s="6" t="s">
        <v>13</v>
      </c>
      <c r="D13" s="7">
        <v>2</v>
      </c>
      <c r="E13" s="112"/>
      <c r="F13" s="12">
        <f>D13*E13*4</f>
        <v>0</v>
      </c>
      <c r="G13" s="1"/>
      <c r="H13" s="1"/>
      <c r="I13" s="1"/>
      <c r="J13" s="1"/>
    </row>
    <row r="14" spans="2:10" ht="15.75" thickBot="1">
      <c r="B14" s="13" t="s">
        <v>17</v>
      </c>
      <c r="C14" s="14"/>
      <c r="D14" s="14"/>
      <c r="E14" s="14"/>
      <c r="F14" s="19">
        <f>SUM(F12:F13)</f>
        <v>0</v>
      </c>
      <c r="G14" s="1"/>
      <c r="H14" s="1"/>
      <c r="I14" s="1"/>
      <c r="J14" s="1"/>
    </row>
    <row r="15" spans="2:10" ht="19.5" thickBot="1">
      <c r="B15" s="16" t="s">
        <v>14</v>
      </c>
      <c r="C15" s="17"/>
      <c r="D15" s="17"/>
      <c r="E15" s="17"/>
      <c r="F15" s="18">
        <f>SUM(F14,F10)</f>
        <v>0</v>
      </c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72" t="s">
        <v>195</v>
      </c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zoomScale="90" zoomScaleNormal="90" workbookViewId="0" topLeftCell="A1">
      <selection activeCell="E13" sqref="E13:E14"/>
    </sheetView>
  </sheetViews>
  <sheetFormatPr defaultColWidth="9.140625" defaultRowHeight="15"/>
  <cols>
    <col min="1" max="1" width="2.8515625" style="0" customWidth="1"/>
    <col min="2" max="2" width="119.421875" style="0" customWidth="1"/>
    <col min="3" max="3" width="10.28125" style="0" customWidth="1"/>
    <col min="4" max="4" width="20.00390625" style="0" customWidth="1"/>
    <col min="5" max="5" width="17.28125" style="0" customWidth="1"/>
    <col min="6" max="6" width="29.57421875" style="0" customWidth="1"/>
  </cols>
  <sheetData>
    <row r="1" spans="2:10" ht="15.75" thickBot="1">
      <c r="B1" s="1" t="s">
        <v>0</v>
      </c>
      <c r="C1" s="1"/>
      <c r="D1" s="1"/>
      <c r="F1" s="2" t="s">
        <v>33</v>
      </c>
      <c r="G1" s="1"/>
      <c r="H1" s="1"/>
      <c r="I1" s="1"/>
      <c r="J1" s="1"/>
    </row>
    <row r="2" spans="2:10" ht="20.25">
      <c r="B2" s="327" t="s">
        <v>106</v>
      </c>
      <c r="C2" s="328"/>
      <c r="D2" s="328"/>
      <c r="E2" s="328"/>
      <c r="F2" s="329"/>
      <c r="G2" s="1"/>
      <c r="H2" s="1"/>
      <c r="I2" s="1"/>
      <c r="J2" s="1"/>
    </row>
    <row r="3" spans="2:10" ht="21" thickBot="1">
      <c r="B3" s="330" t="s">
        <v>3</v>
      </c>
      <c r="C3" s="331"/>
      <c r="D3" s="331"/>
      <c r="E3" s="331"/>
      <c r="F3" s="332"/>
      <c r="G3" s="1"/>
      <c r="H3" s="1"/>
      <c r="I3" s="1"/>
      <c r="J3" s="1"/>
    </row>
    <row r="4" spans="2:10" ht="43.5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1"/>
      <c r="H4" s="1"/>
      <c r="I4" s="1"/>
      <c r="J4" s="1"/>
    </row>
    <row r="5" spans="2:10" ht="18.75">
      <c r="B5" s="8" t="s">
        <v>9</v>
      </c>
      <c r="C5" s="9"/>
      <c r="D5" s="9"/>
      <c r="E5" s="9"/>
      <c r="F5" s="10"/>
      <c r="G5" s="1"/>
      <c r="H5" s="1"/>
      <c r="I5" s="1"/>
      <c r="J5" s="1"/>
    </row>
    <row r="6" spans="2:10" ht="15">
      <c r="B6" s="11" t="s">
        <v>209</v>
      </c>
      <c r="C6" s="6" t="s">
        <v>10</v>
      </c>
      <c r="D6" s="6">
        <v>1</v>
      </c>
      <c r="E6" s="112"/>
      <c r="F6" s="12">
        <f>D6*E6*4</f>
        <v>0</v>
      </c>
      <c r="G6" s="1"/>
      <c r="H6" s="1"/>
      <c r="I6" s="1"/>
      <c r="J6" s="1"/>
    </row>
    <row r="7" spans="2:10" ht="15">
      <c r="B7" s="11" t="s">
        <v>210</v>
      </c>
      <c r="C7" s="6" t="s">
        <v>10</v>
      </c>
      <c r="D7" s="6">
        <v>11</v>
      </c>
      <c r="E7" s="112"/>
      <c r="F7" s="12">
        <f aca="true" t="shared" si="0" ref="F7:F10">D7*E7*4</f>
        <v>0</v>
      </c>
      <c r="G7" s="1"/>
      <c r="H7" s="1"/>
      <c r="I7" s="1"/>
      <c r="J7" s="1"/>
    </row>
    <row r="8" spans="2:10" ht="15">
      <c r="B8" s="11" t="s">
        <v>211</v>
      </c>
      <c r="C8" s="6" t="s">
        <v>10</v>
      </c>
      <c r="D8" s="6">
        <v>1</v>
      </c>
      <c r="E8" s="112"/>
      <c r="F8" s="12">
        <f t="shared" si="0"/>
        <v>0</v>
      </c>
      <c r="G8" s="1"/>
      <c r="H8" s="1"/>
      <c r="I8" s="1"/>
      <c r="J8" s="1"/>
    </row>
    <row r="9" spans="2:10" ht="15">
      <c r="B9" s="24" t="s">
        <v>201</v>
      </c>
      <c r="C9" s="6" t="s">
        <v>11</v>
      </c>
      <c r="D9" s="6">
        <v>10</v>
      </c>
      <c r="E9" s="112"/>
      <c r="F9" s="12">
        <f t="shared" si="0"/>
        <v>0</v>
      </c>
      <c r="G9" s="1"/>
      <c r="H9" s="1"/>
      <c r="I9" s="1"/>
      <c r="J9" s="1"/>
    </row>
    <row r="10" spans="2:10" ht="15">
      <c r="B10" s="24" t="s">
        <v>202</v>
      </c>
      <c r="C10" s="6" t="s">
        <v>11</v>
      </c>
      <c r="D10" s="6">
        <v>5</v>
      </c>
      <c r="E10" s="112"/>
      <c r="F10" s="12">
        <f t="shared" si="0"/>
        <v>0</v>
      </c>
      <c r="G10" s="1"/>
      <c r="H10" s="1"/>
      <c r="I10" s="1"/>
      <c r="J10" s="1"/>
    </row>
    <row r="11" spans="2:10" ht="15.75" thickBot="1">
      <c r="B11" s="44" t="s">
        <v>12</v>
      </c>
      <c r="C11" s="7"/>
      <c r="D11" s="7"/>
      <c r="E11" s="7"/>
      <c r="F11" s="45">
        <f>SUM(F6:F10)</f>
        <v>0</v>
      </c>
      <c r="G11" s="1"/>
      <c r="H11" s="1"/>
      <c r="I11" s="1"/>
      <c r="J11" s="1"/>
    </row>
    <row r="12" spans="2:10" ht="18.75">
      <c r="B12" s="8" t="s">
        <v>16</v>
      </c>
      <c r="C12" s="9"/>
      <c r="D12" s="9"/>
      <c r="E12" s="9"/>
      <c r="F12" s="46"/>
      <c r="G12" s="1"/>
      <c r="H12" s="1"/>
      <c r="I12" s="1"/>
      <c r="J12" s="1"/>
    </row>
    <row r="13" spans="2:10" ht="15">
      <c r="B13" s="11" t="s">
        <v>223</v>
      </c>
      <c r="C13" s="6" t="s">
        <v>13</v>
      </c>
      <c r="D13" s="6">
        <v>5</v>
      </c>
      <c r="E13" s="112"/>
      <c r="F13" s="12">
        <f>D13*E13*4</f>
        <v>0</v>
      </c>
      <c r="G13" s="1"/>
      <c r="H13" s="1"/>
      <c r="I13" s="1"/>
      <c r="J13" s="1"/>
    </row>
    <row r="14" spans="2:10" ht="15">
      <c r="B14" s="11" t="s">
        <v>224</v>
      </c>
      <c r="C14" s="6" t="s">
        <v>13</v>
      </c>
      <c r="D14" s="7">
        <v>1</v>
      </c>
      <c r="E14" s="112"/>
      <c r="F14" s="12">
        <f>D14*E14*4</f>
        <v>0</v>
      </c>
      <c r="G14" s="1"/>
      <c r="H14" s="1"/>
      <c r="I14" s="1"/>
      <c r="J14" s="1"/>
    </row>
    <row r="15" spans="2:10" ht="15.75" thickBot="1">
      <c r="B15" s="13" t="s">
        <v>17</v>
      </c>
      <c r="C15" s="14"/>
      <c r="D15" s="14"/>
      <c r="E15" s="14"/>
      <c r="F15" s="19">
        <f>SUM(F13:F14)</f>
        <v>0</v>
      </c>
      <c r="G15" s="1"/>
      <c r="H15" s="1"/>
      <c r="I15" s="1"/>
      <c r="J15" s="1"/>
    </row>
    <row r="16" spans="2:10" ht="19.5" thickBot="1">
      <c r="B16" s="16" t="s">
        <v>14</v>
      </c>
      <c r="C16" s="17"/>
      <c r="D16" s="17"/>
      <c r="E16" s="17"/>
      <c r="F16" s="18">
        <f>SUM(F15,F11)</f>
        <v>0</v>
      </c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72" t="s">
        <v>195</v>
      </c>
      <c r="C18" s="1"/>
      <c r="D18" s="1"/>
      <c r="E18" s="1"/>
      <c r="F18" s="1"/>
      <c r="G18" s="1"/>
      <c r="H18" s="1"/>
      <c r="I18" s="1"/>
      <c r="J18" s="1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 topLeftCell="A1">
      <selection activeCell="B5" sqref="B5"/>
    </sheetView>
  </sheetViews>
  <sheetFormatPr defaultColWidth="9.140625" defaultRowHeight="15"/>
  <cols>
    <col min="1" max="1" width="2.8515625" style="0" customWidth="1"/>
    <col min="2" max="2" width="111.421875" style="0" bestFit="1" customWidth="1"/>
    <col min="3" max="3" width="10.28125" style="0" customWidth="1"/>
    <col min="4" max="4" width="13.421875" style="0" customWidth="1"/>
    <col min="5" max="5" width="14.8515625" style="0" customWidth="1"/>
    <col min="6" max="6" width="19.28125" style="0" customWidth="1"/>
  </cols>
  <sheetData>
    <row r="1" spans="2:10" ht="15.75" thickBot="1">
      <c r="B1" s="26" t="s">
        <v>0</v>
      </c>
      <c r="C1" s="26"/>
      <c r="D1" s="26"/>
      <c r="E1" s="27"/>
      <c r="F1" s="28" t="s">
        <v>32</v>
      </c>
      <c r="G1" s="1"/>
      <c r="H1" s="1"/>
      <c r="I1" s="1"/>
      <c r="J1" s="1"/>
    </row>
    <row r="2" spans="2:10" ht="20.25">
      <c r="B2" s="333" t="s">
        <v>25</v>
      </c>
      <c r="C2" s="334"/>
      <c r="D2" s="334"/>
      <c r="E2" s="334"/>
      <c r="F2" s="335"/>
      <c r="G2" s="1"/>
      <c r="H2" s="1"/>
      <c r="I2" s="1"/>
      <c r="J2" s="1"/>
    </row>
    <row r="3" spans="2:10" ht="21" thickBot="1">
      <c r="B3" s="336" t="s">
        <v>153</v>
      </c>
      <c r="C3" s="337"/>
      <c r="D3" s="337"/>
      <c r="E3" s="337"/>
      <c r="F3" s="338"/>
      <c r="G3" s="1"/>
      <c r="H3" s="1"/>
      <c r="I3" s="1"/>
      <c r="J3" s="1"/>
    </row>
    <row r="4" spans="2:10" ht="15.75" thickBot="1">
      <c r="B4" s="29"/>
      <c r="C4" s="30"/>
      <c r="D4" s="30"/>
      <c r="E4" s="30"/>
      <c r="F4" s="31"/>
      <c r="G4" s="1"/>
      <c r="H4" s="1"/>
      <c r="I4" s="1"/>
      <c r="J4" s="1"/>
    </row>
    <row r="5" spans="2:10" ht="18.75">
      <c r="B5" s="32"/>
      <c r="C5" s="33"/>
      <c r="D5" s="33"/>
      <c r="E5" s="67"/>
      <c r="F5" s="34"/>
      <c r="G5" s="1"/>
      <c r="H5" s="1"/>
      <c r="I5" s="1"/>
      <c r="J5" s="1"/>
    </row>
    <row r="6" spans="2:10" ht="15">
      <c r="B6" s="24"/>
      <c r="C6" s="35"/>
      <c r="D6" s="35"/>
      <c r="E6" s="68"/>
      <c r="F6" s="36"/>
      <c r="G6" s="1"/>
      <c r="H6" s="1"/>
      <c r="I6" s="1"/>
      <c r="J6" s="1"/>
    </row>
    <row r="7" spans="2:10" ht="15">
      <c r="B7" s="24"/>
      <c r="C7" s="35"/>
      <c r="D7" s="35"/>
      <c r="E7" s="68"/>
      <c r="F7" s="36"/>
      <c r="G7" s="1"/>
      <c r="H7" s="1"/>
      <c r="I7" s="1"/>
      <c r="J7" s="1"/>
    </row>
    <row r="8" spans="2:10" ht="15">
      <c r="B8" s="24"/>
      <c r="C8" s="35"/>
      <c r="D8" s="35"/>
      <c r="E8" s="69"/>
      <c r="F8" s="36"/>
      <c r="G8" s="1"/>
      <c r="H8" s="1"/>
      <c r="I8" s="1"/>
      <c r="J8" s="1"/>
    </row>
    <row r="9" spans="2:10" ht="15">
      <c r="B9" s="24"/>
      <c r="C9" s="35"/>
      <c r="D9" s="35"/>
      <c r="E9" s="69"/>
      <c r="F9" s="36"/>
      <c r="G9" s="1"/>
      <c r="H9" s="1"/>
      <c r="I9" s="1"/>
      <c r="J9" s="1"/>
    </row>
    <row r="10" spans="2:10" ht="15.75" thickBot="1">
      <c r="B10" s="37"/>
      <c r="C10" s="38"/>
      <c r="D10" s="38"/>
      <c r="E10" s="70"/>
      <c r="F10" s="36"/>
      <c r="G10" s="1"/>
      <c r="H10" s="1"/>
      <c r="I10" s="1"/>
      <c r="J10" s="1"/>
    </row>
    <row r="11" spans="2:10" ht="18.75">
      <c r="B11" s="32"/>
      <c r="C11" s="33"/>
      <c r="D11" s="33"/>
      <c r="E11" s="67"/>
      <c r="F11" s="36"/>
      <c r="G11" s="1"/>
      <c r="H11" s="1"/>
      <c r="I11" s="1"/>
      <c r="J11" s="1"/>
    </row>
    <row r="12" spans="2:10" ht="15">
      <c r="B12" s="24"/>
      <c r="C12" s="35"/>
      <c r="D12" s="35"/>
      <c r="E12" s="69"/>
      <c r="F12" s="36"/>
      <c r="G12" s="1"/>
      <c r="H12" s="1"/>
      <c r="I12" s="1"/>
      <c r="J12" s="1"/>
    </row>
    <row r="13" spans="2:10" ht="15">
      <c r="B13" s="24"/>
      <c r="C13" s="35"/>
      <c r="D13" s="39"/>
      <c r="E13" s="71"/>
      <c r="F13" s="36"/>
      <c r="G13" s="1"/>
      <c r="H13" s="1"/>
      <c r="I13" s="1"/>
      <c r="J13" s="1"/>
    </row>
    <row r="14" spans="2:10" ht="15.75" thickBot="1">
      <c r="B14" s="37"/>
      <c r="C14" s="38"/>
      <c r="D14" s="38"/>
      <c r="E14" s="38"/>
      <c r="F14" s="40"/>
      <c r="G14" s="1"/>
      <c r="H14" s="1"/>
      <c r="I14" s="1"/>
      <c r="J14" s="1"/>
    </row>
    <row r="15" spans="2:10" ht="19.5" thickBot="1">
      <c r="B15" s="41"/>
      <c r="C15" s="42"/>
      <c r="D15" s="42"/>
      <c r="E15" s="42"/>
      <c r="F15" s="43"/>
      <c r="G15" s="1"/>
      <c r="H15" s="1"/>
      <c r="I15" s="1"/>
      <c r="J15" s="1"/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1"/>
      <c r="C18" s="1"/>
      <c r="D18" s="1"/>
      <c r="E18" s="1"/>
      <c r="F18" s="1"/>
      <c r="G18" s="1"/>
      <c r="H18" s="1"/>
      <c r="I18" s="1"/>
      <c r="J18" s="1"/>
    </row>
  </sheetData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zoomScale="90" zoomScaleNormal="90" workbookViewId="0" topLeftCell="A1">
      <selection activeCell="E17" sqref="E17:E18"/>
    </sheetView>
  </sheetViews>
  <sheetFormatPr defaultColWidth="9.140625" defaultRowHeight="15"/>
  <cols>
    <col min="1" max="1" width="2.8515625" style="1" customWidth="1"/>
    <col min="2" max="2" width="120.28125" style="1" customWidth="1"/>
    <col min="3" max="3" width="10.28125" style="1" customWidth="1"/>
    <col min="4" max="4" width="18.00390625" style="1" customWidth="1"/>
    <col min="5" max="5" width="14.8515625" style="1" customWidth="1"/>
    <col min="6" max="6" width="31.28125" style="1" customWidth="1"/>
    <col min="7" max="16384" width="9.140625" style="1" customWidth="1"/>
  </cols>
  <sheetData>
    <row r="1" spans="2:6" ht="15.75" thickBot="1">
      <c r="B1" s="1" t="s">
        <v>0</v>
      </c>
      <c r="F1" s="2" t="s">
        <v>31</v>
      </c>
    </row>
    <row r="2" spans="2:6" ht="20.25">
      <c r="B2" s="327" t="s">
        <v>26</v>
      </c>
      <c r="C2" s="339"/>
      <c r="D2" s="339"/>
      <c r="E2" s="339"/>
      <c r="F2" s="340"/>
    </row>
    <row r="3" spans="2:6" ht="21" thickBot="1">
      <c r="B3" s="330" t="s">
        <v>3</v>
      </c>
      <c r="C3" s="341"/>
      <c r="D3" s="341"/>
      <c r="E3" s="341"/>
      <c r="F3" s="342"/>
    </row>
    <row r="4" spans="2:6" ht="42" customHeight="1" thickBot="1">
      <c r="B4" s="3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2:6" ht="18.75">
      <c r="B5" s="8" t="s">
        <v>9</v>
      </c>
      <c r="C5" s="9"/>
      <c r="D5" s="9"/>
      <c r="E5" s="9"/>
      <c r="F5" s="10"/>
    </row>
    <row r="6" spans="2:6" ht="15">
      <c r="B6" s="50" t="s">
        <v>232</v>
      </c>
      <c r="C6" s="76" t="s">
        <v>13</v>
      </c>
      <c r="D6" s="25">
        <v>5</v>
      </c>
      <c r="E6" s="112"/>
      <c r="F6" s="12">
        <f>D6*E6*4</f>
        <v>0</v>
      </c>
    </row>
    <row r="7" spans="2:6" ht="15">
      <c r="B7" s="50" t="s">
        <v>212</v>
      </c>
      <c r="C7" s="76" t="s">
        <v>10</v>
      </c>
      <c r="D7" s="25">
        <v>3</v>
      </c>
      <c r="E7" s="112"/>
      <c r="F7" s="12">
        <f aca="true" t="shared" si="0" ref="F7:F14">D7*E7*4</f>
        <v>0</v>
      </c>
    </row>
    <row r="8" spans="2:6" ht="15">
      <c r="B8" s="50" t="s">
        <v>213</v>
      </c>
      <c r="C8" s="76" t="s">
        <v>10</v>
      </c>
      <c r="D8" s="52">
        <v>0.25</v>
      </c>
      <c r="E8" s="112"/>
      <c r="F8" s="12">
        <f t="shared" si="0"/>
        <v>0</v>
      </c>
    </row>
    <row r="9" spans="2:6" ht="15">
      <c r="B9" s="50" t="s">
        <v>214</v>
      </c>
      <c r="C9" s="76" t="s">
        <v>10</v>
      </c>
      <c r="D9" s="52">
        <v>0.25</v>
      </c>
      <c r="E9" s="112"/>
      <c r="F9" s="12">
        <f t="shared" si="0"/>
        <v>0</v>
      </c>
    </row>
    <row r="10" spans="2:6" ht="15">
      <c r="B10" s="50" t="s">
        <v>215</v>
      </c>
      <c r="C10" s="76" t="s">
        <v>10</v>
      </c>
      <c r="D10" s="51">
        <v>1</v>
      </c>
      <c r="E10" s="112"/>
      <c r="F10" s="12">
        <f t="shared" si="0"/>
        <v>0</v>
      </c>
    </row>
    <row r="11" spans="2:6" ht="15">
      <c r="B11" s="50" t="s">
        <v>216</v>
      </c>
      <c r="C11" s="76" t="s">
        <v>10</v>
      </c>
      <c r="D11" s="51">
        <v>1</v>
      </c>
      <c r="E11" s="112"/>
      <c r="F11" s="12">
        <f t="shared" si="0"/>
        <v>0</v>
      </c>
    </row>
    <row r="12" spans="2:6" ht="15">
      <c r="B12" s="50" t="s">
        <v>217</v>
      </c>
      <c r="C12" s="76" t="s">
        <v>10</v>
      </c>
      <c r="D12" s="51">
        <v>26</v>
      </c>
      <c r="E12" s="112"/>
      <c r="F12" s="12">
        <f t="shared" si="0"/>
        <v>0</v>
      </c>
    </row>
    <row r="13" spans="2:6" ht="15">
      <c r="B13" s="86" t="s">
        <v>201</v>
      </c>
      <c r="C13" s="6" t="s">
        <v>11</v>
      </c>
      <c r="D13" s="6">
        <v>50</v>
      </c>
      <c r="E13" s="112"/>
      <c r="F13" s="12">
        <f t="shared" si="0"/>
        <v>0</v>
      </c>
    </row>
    <row r="14" spans="2:6" ht="15">
      <c r="B14" s="86" t="s">
        <v>202</v>
      </c>
      <c r="C14" s="6" t="s">
        <v>11</v>
      </c>
      <c r="D14" s="6">
        <v>15</v>
      </c>
      <c r="E14" s="112"/>
      <c r="F14" s="12">
        <f t="shared" si="0"/>
        <v>0</v>
      </c>
    </row>
    <row r="15" spans="2:6" ht="15.75" thickBot="1">
      <c r="B15" s="44" t="s">
        <v>12</v>
      </c>
      <c r="C15" s="7"/>
      <c r="D15" s="7"/>
      <c r="E15" s="7"/>
      <c r="F15" s="45">
        <f>SUM(F6:F14)</f>
        <v>0</v>
      </c>
    </row>
    <row r="16" spans="2:6" ht="18.75">
      <c r="B16" s="8" t="s">
        <v>16</v>
      </c>
      <c r="C16" s="9"/>
      <c r="D16" s="9"/>
      <c r="E16" s="9"/>
      <c r="F16" s="46"/>
    </row>
    <row r="17" spans="2:6" ht="15">
      <c r="B17" s="11" t="s">
        <v>223</v>
      </c>
      <c r="C17" s="6" t="s">
        <v>13</v>
      </c>
      <c r="D17" s="6">
        <v>15</v>
      </c>
      <c r="E17" s="112"/>
      <c r="F17" s="12">
        <f>D17*E17*4</f>
        <v>0</v>
      </c>
    </row>
    <row r="18" spans="2:6" ht="15">
      <c r="B18" s="11" t="s">
        <v>224</v>
      </c>
      <c r="C18" s="6" t="s">
        <v>13</v>
      </c>
      <c r="D18" s="7">
        <v>5</v>
      </c>
      <c r="E18" s="112"/>
      <c r="F18" s="12">
        <f>D18*E18*4</f>
        <v>0</v>
      </c>
    </row>
    <row r="19" spans="2:6" ht="15.75" thickBot="1">
      <c r="B19" s="13" t="s">
        <v>17</v>
      </c>
      <c r="C19" s="14"/>
      <c r="D19" s="14"/>
      <c r="E19" s="14"/>
      <c r="F19" s="19">
        <f>SUM(F17:F18)</f>
        <v>0</v>
      </c>
    </row>
    <row r="20" spans="2:6" ht="19.5" thickBot="1">
      <c r="B20" s="16" t="s">
        <v>14</v>
      </c>
      <c r="C20" s="17"/>
      <c r="D20" s="17"/>
      <c r="E20" s="17"/>
      <c r="F20" s="18">
        <f>SUM(F19,F15)</f>
        <v>0</v>
      </c>
    </row>
    <row r="22" ht="15">
      <c r="B22" s="72" t="s">
        <v>195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autor</cp:lastModifiedBy>
  <cp:lastPrinted>2016-08-10T08:46:34Z</cp:lastPrinted>
  <dcterms:created xsi:type="dcterms:W3CDTF">2015-05-21T11:13:01Z</dcterms:created>
  <dcterms:modified xsi:type="dcterms:W3CDTF">2016-11-02T13:08:24Z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-1181170034</vt:i4>
  </property>
  <property fmtid="{D5CDD505-2E9C-101B-9397-08002B2CF9AE}" pid="3" name="_NewReviewCycle">
    <vt:lpwstr/>
  </property>
  <property fmtid="{D5CDD505-2E9C-101B-9397-08002B2CF9AE}" pid="4" name="_EmailSubject">
    <vt:lpwstr>Příloha ČB_uprava DH.doc</vt:lpwstr>
  </property>
  <property fmtid="{D5CDD505-2E9C-101B-9397-08002B2CF9AE}" pid="5" name="_AuthorEmail">
    <vt:lpwstr>David.Hastik@cnb.cz</vt:lpwstr>
  </property>
  <property fmtid="{D5CDD505-2E9C-101B-9397-08002B2CF9AE}" pid="6" name="_AuthorEmailDisplayName">
    <vt:lpwstr>Hastík David</vt:lpwstr>
  </property>
  <property fmtid="{D5CDD505-2E9C-101B-9397-08002B2CF9AE}" pid="7" name="_PreviousAdHocReviewCycleID">
    <vt:i4>-1181170034</vt:i4>
  </property>
  <property fmtid="{D5CDD505-2E9C-101B-9397-08002B2CF9AE}" pid="8" name="_ReviewingToolsShownOnce">
    <vt:lpwstr/>
  </property>
</Properties>
</file>