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4920" windowWidth="28830" windowHeight="4950" activeTab="0"/>
  </bookViews>
  <sheets>
    <sheet name="Souhrnná nabídková cena " sheetId="1" r:id="rId1"/>
    <sheet name="PS1" sheetId="2" r:id="rId2"/>
    <sheet name="PS2" sheetId="3" r:id="rId3"/>
    <sheet name="PS3" sheetId="4" r:id="rId4"/>
    <sheet name="PS4" sheetId="5" r:id="rId5"/>
    <sheet name="PS5" sheetId="6" r:id="rId6"/>
    <sheet name="PS6" sheetId="7" r:id="rId7"/>
    <sheet name="PS7" sheetId="8" r:id="rId8"/>
    <sheet name="PS8" sheetId="9" r:id="rId9"/>
    <sheet name="PS9" sheetId="10" r:id="rId10"/>
    <sheet name="PS10" sheetId="11" r:id="rId11"/>
    <sheet name="PS11" sheetId="12" r:id="rId12"/>
    <sheet name="PS12" sheetId="13" r:id="rId13"/>
    <sheet name="PS13" sheetId="14" r:id="rId14"/>
    <sheet name="PS14" sheetId="15" r:id="rId15"/>
    <sheet name="PS15" sheetId="16" r:id="rId16"/>
    <sheet name="PS16" sheetId="17" r:id="rId17"/>
    <sheet name="Tab.17a" sheetId="18" r:id="rId18"/>
    <sheet name="Tab.17b" sheetId="19" r:id="rId19"/>
    <sheet name="Tab.17c" sheetId="20" r:id="rId20"/>
    <sheet name="Tab.18" sheetId="21" r:id="rId21"/>
    <sheet name="Tab.19" sheetId="22" r:id="rId22"/>
    <sheet name="Tab.20" sheetId="23" r:id="rId23"/>
    <sheet name="Tab.21" sheetId="24" r:id="rId24"/>
    <sheet name="Tab.22" sheetId="25" r:id="rId25"/>
    <sheet name="Tab.23" sheetId="26" r:id="rId26"/>
    <sheet name="Tab.24" sheetId="27" r:id="rId27"/>
    <sheet name="Tab.25" sheetId="28" r:id="rId28"/>
    <sheet name="Tab.26" sheetId="29" r:id="rId29"/>
    <sheet name="Tab.28" sheetId="30" r:id="rId30"/>
    <sheet name="Tab.30" sheetId="31" r:id="rId31"/>
  </sheets>
  <definedNames/>
  <calcPr calcId="145621"/>
</workbook>
</file>

<file path=xl/sharedStrings.xml><?xml version="1.0" encoding="utf-8"?>
<sst xmlns="http://schemas.openxmlformats.org/spreadsheetml/2006/main" count="934" uniqueCount="327">
  <si>
    <t>Celková nabídková cena za místo plnění Ústí nad Labem</t>
  </si>
  <si>
    <t>PS1</t>
  </si>
  <si>
    <t>!uchazeč tento list nevyplňuje; ceny se přenášejí automaticky z ostatních listů tabulky!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</si>
  <si>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</si>
  <si>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</si>
  <si>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</si>
  <si>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</si>
  <si>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</si>
  <si>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</si>
  <si>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</si>
  <si>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</si>
  <si>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</si>
  <si>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</si>
  <si>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x</t>
  </si>
  <si>
    <t>PS12</t>
  </si>
  <si>
    <t>PS13</t>
  </si>
  <si>
    <t>PS14</t>
  </si>
  <si>
    <t>PS15</t>
  </si>
  <si>
    <t>PS16</t>
  </si>
  <si>
    <t>Tab. 17a</t>
  </si>
  <si>
    <t>Tab. 17b</t>
  </si>
  <si>
    <t>Tab. 17c</t>
  </si>
  <si>
    <t>Tab. 18</t>
  </si>
  <si>
    <t>Tab. 19</t>
  </si>
  <si>
    <t>Tab. 20</t>
  </si>
  <si>
    <t>Tab. 21</t>
  </si>
  <si>
    <t>Tab. 22</t>
  </si>
  <si>
    <t>Tab. 23</t>
  </si>
  <si>
    <t>Tab. 24</t>
  </si>
  <si>
    <t>Tab. 25</t>
  </si>
  <si>
    <t>Tab. 26</t>
  </si>
  <si>
    <t>Tab. 28</t>
  </si>
  <si>
    <t>Tab. 30</t>
  </si>
  <si>
    <t>Celkem v Kč bez DPH</t>
  </si>
  <si>
    <t>Ústí</t>
  </si>
  <si>
    <t>Tabulka č. 1</t>
  </si>
  <si>
    <t>PS1 Otopná soustava</t>
  </si>
  <si>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</si>
  <si>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</si>
  <si>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</si>
  <si>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</si>
  <si>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</si>
  <si>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</si>
  <si>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</si>
  <si>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soubor</t>
  </si>
  <si>
    <t>hod.</t>
  </si>
  <si>
    <t>Celkem ceny prací a činností za 4 roky v Kč bez DPH</t>
  </si>
  <si>
    <t>Cena za výjezd</t>
  </si>
  <si>
    <t>výjezd</t>
  </si>
  <si>
    <t>Cena za jeden výjezd (pro činnosti na výzvu) v pracovních dnech v době od 18:00 hod do 06:00 hod a ve dnech pracovního volna</t>
  </si>
  <si>
    <t>Cena za výjezdy za 4 roky v Kč bez DPH</t>
  </si>
  <si>
    <t>Celkové náklady za 4 roky v Kč bez DPH</t>
  </si>
  <si>
    <t>Tabulka č. 2</t>
  </si>
  <si>
    <t>PS2 Příprava TV, servis sanitární techniky a odpadů</t>
  </si>
  <si>
    <t>Tabulka č. 3</t>
  </si>
  <si>
    <t>PS3 Vzduchotechnika a větrání</t>
  </si>
  <si>
    <t>Tabulka č. 4</t>
  </si>
  <si>
    <t>PS4 Chlazení</t>
  </si>
  <si>
    <t>Tabulka č. 5</t>
  </si>
  <si>
    <t>PS5 Elektro silnoproud</t>
  </si>
  <si>
    <t>Tabulka č. 6</t>
  </si>
  <si>
    <t>PS6 Záložní zdroj DA</t>
  </si>
  <si>
    <t>Tabulka č. 7</t>
  </si>
  <si>
    <t>PS7 Elektro slaboproud</t>
  </si>
  <si>
    <t>Tabulka č. 8</t>
  </si>
  <si>
    <t>PS8 Výtahy a zdvihové plošiny</t>
  </si>
  <si>
    <t>Tabulka č. 9</t>
  </si>
  <si>
    <t>PS9 ISŘ technologií budovy</t>
  </si>
  <si>
    <t>Tabulka č. 10</t>
  </si>
  <si>
    <t>PS10 Potrubní pošta</t>
  </si>
  <si>
    <t>Tabulka č. 11</t>
  </si>
  <si>
    <t>PS11 Centrální vysavač</t>
  </si>
  <si>
    <t>Neobsazeno</t>
  </si>
  <si>
    <t>Tabulka č. 12</t>
  </si>
  <si>
    <t>PS12 Manipulační technika</t>
  </si>
  <si>
    <t>Tabulka č. 13</t>
  </si>
  <si>
    <t>PS13 Servis archivní techniky</t>
  </si>
  <si>
    <t>Tabulka č. 14</t>
  </si>
  <si>
    <t>PS14 Servis a opravy oken, dveří a žaluzií</t>
  </si>
  <si>
    <t>Tabulka č. 15</t>
  </si>
  <si>
    <t>PS15 Věcné prostředky požární ochrany</t>
  </si>
  <si>
    <t>Tabulka č. 16</t>
  </si>
  <si>
    <t>PS16 Servis gastrovybavení a stravovacích technologií</t>
  </si>
  <si>
    <t>Tabulka č. 17a</t>
  </si>
  <si>
    <t>Členění ploch pravidelného úklidu včetně jednotkových cen a četnosti úklidu</t>
  </si>
  <si>
    <t>Specifikace prostor a povrchů</t>
  </si>
  <si>
    <t>Množství,  výměra [jedn.]</t>
  </si>
  <si>
    <t>Četnost [dnů/měs.]</t>
  </si>
  <si>
    <t>Jednotková cena [Kč bez DPH/jedn.]</t>
  </si>
  <si>
    <t>Měsíční náklad [Kč bez DPH]</t>
  </si>
  <si>
    <t>m2</t>
  </si>
  <si>
    <t>2) Kuchyňky</t>
  </si>
  <si>
    <t>3) Chodby</t>
  </si>
  <si>
    <t>4) Výtahy</t>
  </si>
  <si>
    <t>5) Sociální zařízení</t>
  </si>
  <si>
    <t>6) Šatny</t>
  </si>
  <si>
    <t>7) Schodiště</t>
  </si>
  <si>
    <t>8) Technické místnosti</t>
  </si>
  <si>
    <t>10) Venkovní plochy</t>
  </si>
  <si>
    <t>11) Dotační boxy</t>
  </si>
  <si>
    <t>12) Pokladní úsek, předtrezoří</t>
  </si>
  <si>
    <t>13) Technická místnost serveru</t>
  </si>
  <si>
    <t>14) Ploché střechy</t>
  </si>
  <si>
    <t xml:space="preserve"> Měsíční náklady </t>
  </si>
  <si>
    <t>Pravidelný úklid celkem - roční náklady</t>
  </si>
  <si>
    <t>Pravidelný úklid celkem - náklady za 4 roky</t>
  </si>
  <si>
    <t>Tabulka č. 17b</t>
  </si>
  <si>
    <t>Rozpis prací prováděných nad rámec pravidelného úklidu včetně jednotkových cen</t>
  </si>
  <si>
    <t>Modelová četnost [úkon/rok]</t>
  </si>
  <si>
    <t>Roční náklad [Kč bez DPH]</t>
  </si>
  <si>
    <t>1) Čištění koberců</t>
  </si>
  <si>
    <t>2) Mytí oken vč. rámů a parapetů - celková výměra umývaných okenních ploch</t>
  </si>
  <si>
    <t xml:space="preserve"> - okna zdvojená (vakuová)</t>
  </si>
  <si>
    <t xml:space="preserve"> - okna dvojitá špaletová</t>
  </si>
  <si>
    <t xml:space="preserve"> - prosklené stěny (fasáda-horolez.tech)</t>
  </si>
  <si>
    <t xml:space="preserve"> - prosklené stěny (interiér)</t>
  </si>
  <si>
    <t xml:space="preserve"> - střešní okna</t>
  </si>
  <si>
    <t>3) Vchodové dveře - kov + sklo</t>
  </si>
  <si>
    <t>4) Čištění čalounění</t>
  </si>
  <si>
    <t>ks</t>
  </si>
  <si>
    <t>5) Mytí osvětlovacích těles</t>
  </si>
  <si>
    <t>6) Mytí lustrů</t>
  </si>
  <si>
    <t>7) Čištění žaluzií</t>
  </si>
  <si>
    <t xml:space="preserve"> - vertikální (šíře 9 cm)</t>
  </si>
  <si>
    <t xml:space="preserve"> - horizontální</t>
  </si>
  <si>
    <t>8) Úklid po malířích</t>
  </si>
  <si>
    <t>9) Ostatní práce účtované podle počtu skutečně odpracovaných hodin (např. čištění vnitřků lednic, odklízení objemného odpadu z chodeb, kontrola chodníku, "havarijní úklid" včetně úklidu po řemeslnících, …)</t>
  </si>
  <si>
    <t>10) Práce výškové (horolez.technika)-např. čištění okapů apod.</t>
  </si>
  <si>
    <t>11) Voskování linolea DLW vč. Zdvoj. podlah</t>
  </si>
  <si>
    <t>12) Údržba mozaiky (teraco)</t>
  </si>
  <si>
    <t>13) Polish na parkety</t>
  </si>
  <si>
    <t>15) Údržba chodbových dlažeb - polym. vosky</t>
  </si>
  <si>
    <t>16) Údržba kamenné fasády (horolez. technika)</t>
  </si>
  <si>
    <t>17) Úklid skladů a spisoven</t>
  </si>
  <si>
    <t>18) Úklid trezorů</t>
  </si>
  <si>
    <t>19) Pronájem a péče o rohože - léto</t>
  </si>
  <si>
    <t>20) Pronájem a péče o rohože - zima</t>
  </si>
  <si>
    <t>servisní den</t>
  </si>
  <si>
    <t>Práce nad rámec prav. úklidu celkem - roční náklady</t>
  </si>
  <si>
    <t>Práce nad rámec prav. úklidu celkem - náklady za 4 roky</t>
  </si>
  <si>
    <r>
      <t>Poznámky:</t>
    </r>
    <r>
      <rPr>
        <b/>
        <sz val="10"/>
        <rFont val="Times New Roman"/>
        <family val="1"/>
      </rPr>
      <t xml:space="preserve"> </t>
    </r>
  </si>
  <si>
    <t>Pro údržbu specifických povrchů jsou jejich výrobci doporučeny následující přípravky:</t>
  </si>
  <si>
    <t>parkety - přípravky zn. BONA nebo LOBA (polish),</t>
  </si>
  <si>
    <t>linoleum, zdvoj podlaha - výrobky fy. Henkel, Johnson, Tana (vosky),</t>
  </si>
  <si>
    <t>U položek "voskování a polish" jednotková cena zahrnuje odmytí starého a položení nového.</t>
  </si>
  <si>
    <t xml:space="preserve">Položky uvedené v této příloze jsou stanoveny modelově, fakturace probíhá dle skutečnosti. </t>
  </si>
  <si>
    <t>Tabulka č. 17c</t>
  </si>
  <si>
    <t>l</t>
  </si>
  <si>
    <t>WC gel osvěžovač vzduchu - ks</t>
  </si>
  <si>
    <t>Spotřební materiál celkem - měsíční náklady</t>
  </si>
  <si>
    <t>Spotřební materiál celkem - roční náklady</t>
  </si>
  <si>
    <t>Spotřební materiál celkem - náklady za 4 roky</t>
  </si>
  <si>
    <r>
      <t>Pozn</t>
    </r>
    <r>
      <rPr>
        <u val="single"/>
        <sz val="10"/>
        <rFont val="Times New Roman"/>
        <family val="1"/>
      </rPr>
      <t>.:</t>
    </r>
  </si>
  <si>
    <t>Uvedené počty kusů jsou stanoveny modelově, fakturace probíhá dle skutečné spotřeby.</t>
  </si>
  <si>
    <t>Tabulka č. 18</t>
  </si>
  <si>
    <t>vývoz</t>
  </si>
  <si>
    <t>Odvoz a likvidace odpadu skartací (2x ročně)</t>
  </si>
  <si>
    <t>kg</t>
  </si>
  <si>
    <t>Mimořádný odvoz a likvidace vyřazeného majetku (1x ročně)</t>
  </si>
  <si>
    <t>odvoz a likvidace kalu z ČOV kategorie O, kat.č. 20 03 04</t>
  </si>
  <si>
    <t>m3</t>
  </si>
  <si>
    <t>Tabulka č. 19</t>
  </si>
  <si>
    <t>lhůty</t>
  </si>
  <si>
    <t>Celková revize el.zařízení budovy</t>
  </si>
  <si>
    <t>5 let</t>
  </si>
  <si>
    <t>změna užívání byty na kanceláře</t>
  </si>
  <si>
    <t>Služebna policie</t>
  </si>
  <si>
    <t>Výtahy - strojovny</t>
  </si>
  <si>
    <t>Potrubní pošta</t>
  </si>
  <si>
    <t>Výměníková stanice</t>
  </si>
  <si>
    <t>3 roky</t>
  </si>
  <si>
    <t>VZT centrální</t>
  </si>
  <si>
    <t>Klima archiv - 3.10</t>
  </si>
  <si>
    <t>4 roky</t>
  </si>
  <si>
    <t>Klima  3.24 - 2x jednotka</t>
  </si>
  <si>
    <t>Klima- 0.29 – DA</t>
  </si>
  <si>
    <t>Klima - Server 2.29 (2x)</t>
  </si>
  <si>
    <t>ČOV</t>
  </si>
  <si>
    <t>podvozky - trezor</t>
  </si>
  <si>
    <t>Dieselagregát</t>
  </si>
  <si>
    <t>Hromosvody</t>
  </si>
  <si>
    <t>spotřebiče</t>
  </si>
  <si>
    <t>1 ks</t>
  </si>
  <si>
    <t>Spotřebiče (revize 1x za 2 roky)</t>
  </si>
  <si>
    <t>Spotřebiče (revize 1x za rok)</t>
  </si>
  <si>
    <t>celkem</t>
  </si>
  <si>
    <t>Cena celkem za 4 roky bez DPH (2017 až 2020)</t>
  </si>
  <si>
    <t>Ceny pro elektrické spotřebiče a nářadí jsou včetně vydání karty spotřebiče.</t>
  </si>
  <si>
    <t>Tabulka č. 20</t>
  </si>
  <si>
    <t>Servis a opravy nábytku</t>
  </si>
  <si>
    <t>Tabulka č. 21</t>
  </si>
  <si>
    <t>Malířské a lakýrnické práce</t>
  </si>
  <si>
    <t>bm</t>
  </si>
  <si>
    <r>
      <t>m</t>
    </r>
    <r>
      <rPr>
        <vertAlign val="superscript"/>
        <sz val="11"/>
        <rFont val="Times New Roman"/>
        <family val="1"/>
      </rPr>
      <t>2</t>
    </r>
  </si>
  <si>
    <t xml:space="preserve">hod. </t>
  </si>
  <si>
    <t>*kvalitní nátěrová hmota (např. Düfa)</t>
  </si>
  <si>
    <t>**kvalitní lazurovací hmota (např. SADOLIN extra)</t>
  </si>
  <si>
    <t>Tabulka č. 22</t>
  </si>
  <si>
    <t>Stavební přípomoci</t>
  </si>
  <si>
    <t>Činnosti (bez materiálu)</t>
  </si>
  <si>
    <t>Tabulka č. 23</t>
  </si>
  <si>
    <t>Zámečnické práce</t>
  </si>
  <si>
    <t>Drobné svářečské práce, broušení, řezání atd.</t>
  </si>
  <si>
    <t>Tabulka č. 24</t>
  </si>
  <si>
    <t>Stěhování</t>
  </si>
  <si>
    <t>Stěhování nábytku</t>
  </si>
  <si>
    <t>Stěhování těžkých břemen</t>
  </si>
  <si>
    <t>Přesun hmot</t>
  </si>
  <si>
    <t>Tabulka č. 25</t>
  </si>
  <si>
    <t>Péče o zeleň, zahradnické služby</t>
  </si>
  <si>
    <t>Tabulka č. 26</t>
  </si>
  <si>
    <t>Deratizace, desinsekce</t>
  </si>
  <si>
    <t>Tabulka č. 28</t>
  </si>
  <si>
    <t>Zajištění vlajkové výzdoby</t>
  </si>
  <si>
    <t>Tabulka č. 30</t>
  </si>
  <si>
    <t xml:space="preserve">Malba stěn a stropů (HET) </t>
  </si>
  <si>
    <t>9) Zasedací místnost</t>
  </si>
  <si>
    <t>Pravidelná údržba při odstávce tepla - popis dle přílohy č. 5 smlouvy*</t>
  </si>
  <si>
    <t>Obsluha tlakových nádob - měsíční paušál*</t>
  </si>
  <si>
    <t>Provozní revize TNS*</t>
  </si>
  <si>
    <t>Vnitřní revize TNS*</t>
  </si>
  <si>
    <t>Tlaková zkouška TNS*</t>
  </si>
  <si>
    <t>* cena činností včetně dopravy</t>
  </si>
  <si>
    <t>Pravidelná údržba - popis dle přílohy č. 5 smlouvy*</t>
  </si>
  <si>
    <t>Čištění zásobníku TUV*</t>
  </si>
  <si>
    <t>Provedení rozboru vody - na výzvu dle přílohy č. 1 smlouvy*</t>
  </si>
  <si>
    <t>Čištění geigerů*</t>
  </si>
  <si>
    <t>Revize elektrických rozvodů, zařízení a spotřebičů*</t>
  </si>
  <si>
    <t>Pravidelná údržba vyhřívání okapů a svodů*</t>
  </si>
  <si>
    <t>Roční kontrola včetně startu DA se zátěží  - popis dle přílohy č. 5 smlouvy*</t>
  </si>
  <si>
    <t>Kontrola spalinové cesty*</t>
  </si>
  <si>
    <t>Odborné prohlídky výtahů dle ČSN včetně provádění pravidelné údržby - popis dle přílohy č.5 smlouvy*</t>
  </si>
  <si>
    <t>Provádění odborných zkoušek výtahů dle ČSN*</t>
  </si>
  <si>
    <t>Zajištění a provedení inspekčních prohlídek výtahů dle ČSN*</t>
  </si>
  <si>
    <t>Kontrola výtahů každé 2 týdny a agenda dozorce výtahu *</t>
  </si>
  <si>
    <t>Kontrola a periodická zkouška přenosných a mobilních hasících přístrojů - rozsah dle popisu  přílohy č. 5 smlouvy*</t>
  </si>
  <si>
    <t>Provozní kontrola požárních hydrantů - rozsah dle popisu  přílohy č. 5 smlouvy*</t>
  </si>
  <si>
    <t>Kontrola a seřízení požárních uzávěrů -  rozsah dle popisu  přílohy č. 5 smlouvy*</t>
  </si>
  <si>
    <t>Měsíční zkouška nouzového osvětlení -  rozsah dle popisu  přílohy č. 5 smlouvy*</t>
  </si>
  <si>
    <t>Roční zkouška provozuschopnosti požárně bezpečnostního zařízení pro nouzové osvětlení  - popis dle přílohy č. 5 smlouvy*</t>
  </si>
  <si>
    <t>Roční kontrola provozuschopnosti požárně bezpečnostního zařízení pro požární ucpávky - popis dle přílohy č. 5 smlouvy*</t>
  </si>
  <si>
    <t>Roční kontrola provozuschopnosti požárně bezpečnostního zařízení pro požární klapky - popis dle přílohy č. 5 smlouvy*</t>
  </si>
  <si>
    <t>Kontrola provozuschopnosti požárně bezpečnostního zařízení pro požární ventilátory - popis dle přílohy č. 5 smlouvy*</t>
  </si>
  <si>
    <t>Roční kontrola provozuschopnosti EPS - rozsah dle popisu přílohy č. 5 smlouvy*</t>
  </si>
  <si>
    <t>Půlroční zkouška činnosti EPS - rozsah dle popisu přílohy č. 5 smlouvy*</t>
  </si>
  <si>
    <t>Měsíční zkouška činnosti EPS - rozsah dle popisu přílohy č. 5 smlouvy*</t>
  </si>
  <si>
    <t>* cena všech činností včetně dopravy</t>
  </si>
  <si>
    <t>Pravidelný odvoz  komunálního odpadu - 1x nádoba 1100 l - 2x týdně</t>
  </si>
  <si>
    <t>Odvoz, třídění a likvidace odpadu*</t>
  </si>
  <si>
    <t>litr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</si>
  <si>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</si>
  <si>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</si>
  <si>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Provádění oprav a činností na výzvu v pracovních dnech v době od 6:00 hod do 18:00 hod</t>
  </si>
  <si>
    <t>Provádění oprav a činností na výzvu v pracovních dnech v době od 18:00 hod do 06:00 hod a ve dnech pracovního volna</t>
  </si>
  <si>
    <t>Cena za jeden výjezd (pro opravy a činnosti na výzvu)</t>
  </si>
  <si>
    <t xml:space="preserve">** kopie revizních zpráv k nacenění jsou v příloze </t>
  </si>
  <si>
    <t>Položky **</t>
  </si>
  <si>
    <t>Cena za jeden výjezd  (pro činnosti na výzvu) v pracovních dnech v době od 6:00 hod do 18:00 hod</t>
  </si>
  <si>
    <t>Činnosti technika správy objektu(TSO)</t>
  </si>
  <si>
    <t>Práce technika dle přílohy smlouvy č.5, bod l, odst.1*</t>
  </si>
  <si>
    <t>Roční zkouška provozuschopnosti požárně bezpečnostního zařízení pro ústřednu nouzového osvětlení  - popis dle přílohy č. 5 smlouvy</t>
  </si>
  <si>
    <t xml:space="preserve"> -chodník LÉTO/ZIMA</t>
  </si>
  <si>
    <t>1) Kanceláře, bankovní haly</t>
  </si>
  <si>
    <t>Práce na výzvu nad rámec pravidelného úklidu (model)*</t>
  </si>
  <si>
    <t>malá profylaxe DA*</t>
  </si>
  <si>
    <t>Pravidelná měsíční kontrola včetně startu DA bez zátěže*</t>
  </si>
  <si>
    <t>Vyproštění osob*</t>
  </si>
  <si>
    <t>Pravidelný úklid *</t>
  </si>
  <si>
    <t>Ručník papírový skládaný ZZ (recykl. jednovrstvý zelený 230x250mm, 33-40g/m2) balení 250 listů</t>
  </si>
  <si>
    <t>Mýdlo tekuté dolévané - ( l)</t>
  </si>
  <si>
    <t>Náplň do hygbagů - ks</t>
  </si>
  <si>
    <t>Desinfekční přípravek na ruce Spirigel, vč. dávkovače</t>
  </si>
  <si>
    <t>Spotřební materiál *</t>
  </si>
  <si>
    <t>* cena všech dodávaných materiálů je včetně dopravy</t>
  </si>
  <si>
    <t>Penetrace</t>
  </si>
  <si>
    <t>Śkrabání</t>
  </si>
  <si>
    <t>Tmelení akrylovým tmelem v tubě</t>
  </si>
  <si>
    <t>Tmelení akrylovátovou stěrkou</t>
  </si>
  <si>
    <t>Bandážování</t>
  </si>
  <si>
    <t>Protiplísňový přípravek</t>
  </si>
  <si>
    <t>Opravy poškozených sádrokartonů</t>
  </si>
  <si>
    <t>Nátěry ocelových konstrukcí - barva syntetická*</t>
  </si>
  <si>
    <t>Nátěry ocelových konstrukcí - barva akrylátová*</t>
  </si>
  <si>
    <t>Nátěry truhlářských výrobků - barva syntetická*</t>
  </si>
  <si>
    <t>Nátěry truhlářských výrobků - barva akrylátová*</t>
  </si>
  <si>
    <t>Nátěry truhlářských výrobků dýhovaných - moření/lazura**</t>
  </si>
  <si>
    <t>Příplatek za práci v noci, víkendech a svátcích</t>
  </si>
  <si>
    <t>Manipulace s nábytkem</t>
  </si>
  <si>
    <t>Práce zednické a drobné betonářské</t>
  </si>
  <si>
    <t>Práce betonářské většího rozsahu</t>
  </si>
  <si>
    <t>Pomocné zednické práce</t>
  </si>
  <si>
    <t>Práce na fasádě - kontroly a opravy obkladu</t>
  </si>
  <si>
    <t>Práce při opravách keramických obkladů a dlažeb</t>
  </si>
  <si>
    <t>Práce podlahářské</t>
  </si>
  <si>
    <t>Kamenické práce</t>
  </si>
  <si>
    <t>Práce při montáži a opravách zavěšených podhledů</t>
  </si>
  <si>
    <t>Práce štukatérské</t>
  </si>
  <si>
    <t>Práce tesařské</t>
  </si>
  <si>
    <t>Práce izolatérské (akustické, proti vodě)</t>
  </si>
  <si>
    <t>Ssklenářské práce</t>
  </si>
  <si>
    <t>Práce při opravách sklobetonů</t>
  </si>
  <si>
    <t>Práce truhlářské</t>
  </si>
  <si>
    <t>Práce při zhotovení a doplňování požárních ucpávek</t>
  </si>
  <si>
    <t>Sádrokartonářské práce</t>
  </si>
  <si>
    <t>Práce klempířské na střeše a fasádě</t>
  </si>
  <si>
    <t>Přípomoce výše nespecifikované</t>
  </si>
  <si>
    <t>Pronájem vysokozdvižné plošiny</t>
  </si>
  <si>
    <t>Pokládka požerových nástrah na hlodavce  v jedových staničkách*</t>
  </si>
  <si>
    <t>Postřik vnitřních prostor proti hmyzu (včetně materiálu)*</t>
  </si>
  <si>
    <t>Postřik spár na fasádě proti hmyzu *</t>
  </si>
  <si>
    <t>Dolep zábran proti dosedání holubů</t>
  </si>
  <si>
    <t>Odstranění hnízd a nánosů na parapetech a fasádních prvcích</t>
  </si>
  <si>
    <t>Vlajková výzdoba*</t>
  </si>
  <si>
    <t>Střední profylaxe DA*</t>
  </si>
  <si>
    <t>Velká profylaxe DA*</t>
  </si>
  <si>
    <t>21) Zajištění schůdnosti chodníku</t>
  </si>
  <si>
    <t>bod 21) jedná se o zimní období v době od 6:00 do 17:00 v případě spadu sněhu a zniku náledí</t>
  </si>
  <si>
    <t xml:space="preserve">Toaletní papír Jumbo role 230mm (recykl. Standard šíře 90mm, dvouvrstvý, 30g/m2) </t>
  </si>
  <si>
    <t>Čištění vlajek *</t>
  </si>
  <si>
    <t xml:space="preserve">Práce technika dle přílohy smlouvy č.5, bod l, odst.2 v pracovních dnech v době od 6.00 do 18.00 hod. </t>
  </si>
  <si>
    <t>Práce technika dle přílohy smlouvy č.5, bod l, odst.2 v pracovních dnech v době od 18.00 do 6.00 a ve dnech pracovního volna</t>
  </si>
  <si>
    <t>Modelově stanovené měsíční množství [jedn.]</t>
  </si>
  <si>
    <t xml:space="preserve">Cena za jeden výjezd (pro opravy a činnosti na výzvu) </t>
  </si>
  <si>
    <t>Odborné školení preventivní požární hlídky a komplexní školení na ovládání  EPS v budově*</t>
  </si>
  <si>
    <t>Zajištění prvotního školení o PO zaměstnanců nájemců*</t>
  </si>
  <si>
    <t>Preventivní prohlídka objektu - rozsah dle popisu přílohy č. 5 smlouvy*</t>
  </si>
  <si>
    <t>Cvičný požární poplach - rozsah dle popisu přílohy č. 5 smlouvy*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</si>
</sst>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#,##0.00&quot; Kč&quot;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9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4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/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446">
    <xf numFmtId="0" fontId="0" fillId="0" borderId="0" xfId="0"/>
    <xf numFmtId="0" fontId="1" fillId="0" borderId="0" xfId="45">
      <alignment/>
      <protection/>
    </xf>
    <xf numFmtId="0" fontId="3" fillId="0" borderId="0" xfId="45" applyFont="1">
      <alignment/>
      <protection/>
    </xf>
    <xf numFmtId="0" fontId="1" fillId="0" borderId="1" xfId="45" applyFont="1" applyBorder="1">
      <alignment/>
      <protection/>
    </xf>
    <xf numFmtId="4" fontId="1" fillId="0" borderId="1" xfId="45" applyNumberFormat="1" applyBorder="1" applyAlignment="1">
      <alignment horizontal="center"/>
      <protection/>
    </xf>
    <xf numFmtId="0" fontId="4" fillId="0" borderId="0" xfId="45" applyFont="1">
      <alignment/>
      <protection/>
    </xf>
    <xf numFmtId="2" fontId="1" fillId="0" borderId="1" xfId="45" applyNumberFormat="1" applyBorder="1" applyAlignment="1">
      <alignment horizontal="center"/>
      <protection/>
    </xf>
    <xf numFmtId="0" fontId="1" fillId="0" borderId="1" xfId="45" applyFont="1" applyFill="1" applyBorder="1">
      <alignment/>
      <protection/>
    </xf>
    <xf numFmtId="0" fontId="5" fillId="0" borderId="1" xfId="45" applyFont="1" applyBorder="1">
      <alignment/>
      <protection/>
    </xf>
    <xf numFmtId="4" fontId="5" fillId="0" borderId="1" xfId="45" applyNumberFormat="1" applyFont="1" applyBorder="1" applyAlignment="1">
      <alignment horizontal="center"/>
      <protection/>
    </xf>
    <xf numFmtId="0" fontId="6" fillId="0" borderId="0" xfId="45" applyFont="1">
      <alignment/>
      <protection/>
    </xf>
    <xf numFmtId="0" fontId="7" fillId="0" borderId="0" xfId="45" applyFont="1">
      <alignment/>
      <protection/>
    </xf>
    <xf numFmtId="0" fontId="7" fillId="0" borderId="2" xfId="45" applyFont="1" applyBorder="1" applyAlignment="1">
      <alignment horizontal="center" vertical="center" wrapText="1"/>
      <protection/>
    </xf>
    <xf numFmtId="0" fontId="7" fillId="0" borderId="3" xfId="45" applyFont="1" applyBorder="1" applyAlignment="1">
      <alignment horizontal="center" vertical="center" wrapText="1"/>
      <protection/>
    </xf>
    <xf numFmtId="0" fontId="7" fillId="0" borderId="4" xfId="45" applyFont="1" applyBorder="1" applyAlignment="1">
      <alignment horizontal="center" vertical="center" wrapText="1"/>
      <protection/>
    </xf>
    <xf numFmtId="0" fontId="9" fillId="0" borderId="5" xfId="45" applyFont="1" applyBorder="1">
      <alignment/>
      <protection/>
    </xf>
    <xf numFmtId="0" fontId="6" fillId="0" borderId="6" xfId="45" applyFont="1" applyBorder="1">
      <alignment/>
      <protection/>
    </xf>
    <xf numFmtId="0" fontId="6" fillId="0" borderId="7" xfId="45" applyFont="1" applyBorder="1">
      <alignment/>
      <protection/>
    </xf>
    <xf numFmtId="0" fontId="6" fillId="0" borderId="1" xfId="45" applyFont="1" applyBorder="1">
      <alignment/>
      <protection/>
    </xf>
    <xf numFmtId="4" fontId="6" fillId="0" borderId="8" xfId="45" applyNumberFormat="1" applyFont="1" applyBorder="1">
      <alignment/>
      <protection/>
    </xf>
    <xf numFmtId="0" fontId="6" fillId="0" borderId="9" xfId="45" applyFont="1" applyBorder="1">
      <alignment/>
      <protection/>
    </xf>
    <xf numFmtId="0" fontId="10" fillId="0" borderId="9" xfId="45" applyFont="1" applyFill="1" applyBorder="1" applyAlignment="1">
      <alignment vertical="center" wrapText="1"/>
      <protection/>
    </xf>
    <xf numFmtId="0" fontId="7" fillId="0" borderId="10" xfId="45" applyFont="1" applyBorder="1">
      <alignment/>
      <protection/>
    </xf>
    <xf numFmtId="0" fontId="6" fillId="0" borderId="11" xfId="45" applyFont="1" applyBorder="1">
      <alignment/>
      <protection/>
    </xf>
    <xf numFmtId="4" fontId="7" fillId="0" borderId="12" xfId="45" applyNumberFormat="1" applyFont="1" applyBorder="1">
      <alignment/>
      <protection/>
    </xf>
    <xf numFmtId="0" fontId="6" fillId="0" borderId="13" xfId="45" applyFont="1" applyBorder="1">
      <alignment/>
      <protection/>
    </xf>
    <xf numFmtId="0" fontId="9" fillId="0" borderId="14" xfId="45" applyFont="1" applyBorder="1">
      <alignment/>
      <protection/>
    </xf>
    <xf numFmtId="0" fontId="6" fillId="0" borderId="15" xfId="45" applyFont="1" applyBorder="1">
      <alignment/>
      <protection/>
    </xf>
    <xf numFmtId="4" fontId="9" fillId="0" borderId="16" xfId="45" applyNumberFormat="1" applyFont="1" applyBorder="1">
      <alignment/>
      <protection/>
    </xf>
    <xf numFmtId="0" fontId="7" fillId="0" borderId="17" xfId="45" applyFont="1" applyBorder="1">
      <alignment/>
      <protection/>
    </xf>
    <xf numFmtId="4" fontId="7" fillId="0" borderId="18" xfId="45" applyNumberFormat="1" applyFont="1" applyBorder="1">
      <alignment/>
      <protection/>
    </xf>
    <xf numFmtId="4" fontId="6" fillId="0" borderId="7" xfId="45" applyNumberFormat="1" applyFont="1" applyBorder="1">
      <alignment/>
      <protection/>
    </xf>
    <xf numFmtId="4" fontId="6" fillId="0" borderId="12" xfId="45" applyNumberFormat="1" applyFont="1" applyBorder="1">
      <alignment/>
      <protection/>
    </xf>
    <xf numFmtId="0" fontId="7" fillId="0" borderId="19" xfId="45" applyFont="1" applyBorder="1">
      <alignment/>
      <protection/>
    </xf>
    <xf numFmtId="0" fontId="6" fillId="0" borderId="20" xfId="45" applyFont="1" applyBorder="1">
      <alignment/>
      <protection/>
    </xf>
    <xf numFmtId="4" fontId="7" fillId="0" borderId="21" xfId="45" applyNumberFormat="1" applyFont="1" applyBorder="1">
      <alignment/>
      <protection/>
    </xf>
    <xf numFmtId="0" fontId="10" fillId="0" borderId="9" xfId="45" applyFont="1" applyBorder="1">
      <alignment/>
      <protection/>
    </xf>
    <xf numFmtId="0" fontId="10" fillId="0" borderId="0" xfId="45" applyFont="1">
      <alignment/>
      <protection/>
    </xf>
    <xf numFmtId="0" fontId="11" fillId="0" borderId="0" xfId="45" applyFont="1">
      <alignment/>
      <protection/>
    </xf>
    <xf numFmtId="0" fontId="12" fillId="0" borderId="0" xfId="45" applyFont="1">
      <alignment/>
      <protection/>
    </xf>
    <xf numFmtId="0" fontId="6" fillId="0" borderId="22" xfId="45" applyFont="1" applyBorder="1">
      <alignment/>
      <protection/>
    </xf>
    <xf numFmtId="3" fontId="10" fillId="0" borderId="1" xfId="45" applyNumberFormat="1" applyFont="1" applyBorder="1" applyAlignment="1">
      <alignment horizontal="right" vertical="center" wrapText="1"/>
      <protection/>
    </xf>
    <xf numFmtId="0" fontId="10" fillId="0" borderId="1" xfId="45" applyNumberFormat="1" applyFont="1" applyBorder="1" applyAlignment="1">
      <alignment horizontal="right" vertical="center" wrapText="1"/>
      <protection/>
    </xf>
    <xf numFmtId="0" fontId="6" fillId="2" borderId="6" xfId="45" applyFont="1" applyFill="1" applyBorder="1">
      <alignment/>
      <protection/>
    </xf>
    <xf numFmtId="4" fontId="6" fillId="2" borderId="1" xfId="45" applyNumberFormat="1" applyFont="1" applyFill="1" applyBorder="1">
      <alignment/>
      <protection/>
    </xf>
    <xf numFmtId="0" fontId="16" fillId="0" borderId="9" xfId="45" applyFont="1" applyBorder="1">
      <alignment/>
      <protection/>
    </xf>
    <xf numFmtId="0" fontId="6" fillId="2" borderId="1" xfId="45" applyFont="1" applyFill="1" applyBorder="1">
      <alignment/>
      <protection/>
    </xf>
    <xf numFmtId="0" fontId="6" fillId="2" borderId="11" xfId="45" applyFont="1" applyFill="1" applyBorder="1">
      <alignment/>
      <protection/>
    </xf>
    <xf numFmtId="0" fontId="6" fillId="2" borderId="13" xfId="45" applyFont="1" applyFill="1" applyBorder="1">
      <alignment/>
      <protection/>
    </xf>
    <xf numFmtId="0" fontId="6" fillId="2" borderId="15" xfId="45" applyFont="1" applyFill="1" applyBorder="1">
      <alignment/>
      <protection/>
    </xf>
    <xf numFmtId="0" fontId="17" fillId="0" borderId="9" xfId="45" applyFont="1" applyFill="1" applyBorder="1" applyAlignment="1">
      <alignment vertical="center" wrapText="1"/>
      <protection/>
    </xf>
    <xf numFmtId="4" fontId="17" fillId="0" borderId="1" xfId="45" applyNumberFormat="1" applyFont="1" applyBorder="1" applyAlignment="1">
      <alignment horizontal="left" vertical="center" wrapText="1"/>
      <protection/>
    </xf>
    <xf numFmtId="3" fontId="17" fillId="0" borderId="1" xfId="45" applyNumberFormat="1" applyFont="1" applyBorder="1" applyAlignment="1">
      <alignment horizontal="right" vertical="center" wrapText="1"/>
      <protection/>
    </xf>
    <xf numFmtId="164" fontId="18" fillId="0" borderId="0" xfId="20" applyFont="1" applyFill="1" applyBorder="1" applyAlignment="1" applyProtection="1">
      <alignment horizontal="center"/>
      <protection/>
    </xf>
    <xf numFmtId="4" fontId="15" fillId="3" borderId="1" xfId="27" applyNumberFormat="1" applyFont="1" applyFill="1" applyBorder="1" applyAlignment="1" applyProtection="1">
      <alignment horizontal="center"/>
      <protection locked="0"/>
    </xf>
    <xf numFmtId="0" fontId="6" fillId="0" borderId="0" xfId="45" applyFont="1" applyAlignment="1">
      <alignment horizontal="center" vertical="center" wrapText="1"/>
      <protection/>
    </xf>
    <xf numFmtId="0" fontId="20" fillId="0" borderId="2" xfId="45" applyFont="1" applyBorder="1" applyAlignment="1">
      <alignment horizontal="center" vertical="center" wrapText="1"/>
      <protection/>
    </xf>
    <xf numFmtId="0" fontId="27" fillId="0" borderId="3" xfId="45" applyFont="1" applyBorder="1" applyAlignment="1">
      <alignment horizontal="center" vertical="center" wrapText="1"/>
      <protection/>
    </xf>
    <xf numFmtId="0" fontId="27" fillId="0" borderId="4" xfId="45" applyFont="1" applyBorder="1" applyAlignment="1">
      <alignment horizontal="center" vertical="center" wrapText="1"/>
      <protection/>
    </xf>
    <xf numFmtId="0" fontId="18" fillId="0" borderId="23" xfId="45" applyFont="1" applyFill="1" applyBorder="1" applyAlignment="1">
      <alignment horizontal="left" vertical="center" wrapText="1"/>
      <protection/>
    </xf>
    <xf numFmtId="0" fontId="25" fillId="0" borderId="24" xfId="45" applyFont="1" applyFill="1" applyBorder="1" applyAlignment="1">
      <alignment horizontal="center" vertical="center" wrapText="1"/>
      <protection/>
    </xf>
    <xf numFmtId="4" fontId="25" fillId="0" borderId="24" xfId="45" applyNumberFormat="1" applyFont="1" applyFill="1" applyBorder="1" applyAlignment="1">
      <alignment horizontal="center" vertical="center" wrapText="1"/>
      <protection/>
    </xf>
    <xf numFmtId="4" fontId="25" fillId="0" borderId="25" xfId="45" applyNumberFormat="1" applyFont="1" applyFill="1" applyBorder="1" applyAlignment="1">
      <alignment horizontal="center" vertical="center" wrapText="1"/>
      <protection/>
    </xf>
    <xf numFmtId="0" fontId="15" fillId="0" borderId="9" xfId="45" applyFont="1" applyFill="1" applyBorder="1" applyAlignment="1">
      <alignment vertical="center" wrapText="1"/>
      <protection/>
    </xf>
    <xf numFmtId="4" fontId="15" fillId="0" borderId="8" xfId="45" applyNumberFormat="1" applyFont="1" applyBorder="1" applyAlignment="1">
      <alignment horizontal="center" vertical="center" wrapText="1"/>
      <protection/>
    </xf>
    <xf numFmtId="3" fontId="15" fillId="0" borderId="1" xfId="45" applyNumberFormat="1" applyFont="1" applyBorder="1" applyAlignment="1">
      <alignment horizontal="center" vertical="center" wrapText="1"/>
      <protection/>
    </xf>
    <xf numFmtId="4" fontId="20" fillId="0" borderId="12" xfId="45" applyNumberFormat="1" applyFont="1" applyBorder="1" applyAlignment="1">
      <alignment horizontal="center" vertical="center" wrapText="1"/>
      <protection/>
    </xf>
    <xf numFmtId="4" fontId="20" fillId="0" borderId="26" xfId="45" applyNumberFormat="1" applyFont="1" applyBorder="1" applyAlignment="1">
      <alignment horizontal="center" vertical="center" wrapText="1"/>
      <protection/>
    </xf>
    <xf numFmtId="4" fontId="10" fillId="4" borderId="1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45" applyFont="1" applyBorder="1" applyAlignment="1">
      <alignment horizontal="center" vertical="center" wrapText="1"/>
      <protection/>
    </xf>
    <xf numFmtId="4" fontId="15" fillId="2" borderId="1" xfId="45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45" applyFont="1" applyFill="1" applyBorder="1" applyAlignment="1">
      <alignment horizontal="left" vertical="center" wrapText="1"/>
      <protection/>
    </xf>
    <xf numFmtId="4" fontId="15" fillId="0" borderId="11" xfId="45" applyNumberFormat="1" applyFont="1" applyBorder="1" applyAlignment="1">
      <alignment horizontal="center" vertical="center" wrapText="1"/>
      <protection/>
    </xf>
    <xf numFmtId="3" fontId="15" fillId="0" borderId="11" xfId="45" applyNumberFormat="1" applyFont="1" applyBorder="1" applyAlignment="1">
      <alignment horizontal="center" vertical="center" wrapText="1"/>
      <protection/>
    </xf>
    <xf numFmtId="4" fontId="15" fillId="2" borderId="27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5" applyFont="1" applyFill="1" applyBorder="1">
      <alignment/>
      <protection/>
    </xf>
    <xf numFmtId="4" fontId="10" fillId="3" borderId="28" xfId="45" applyNumberFormat="1" applyFont="1" applyFill="1" applyBorder="1" applyAlignment="1" applyProtection="1">
      <alignment horizontal="center"/>
      <protection locked="0"/>
    </xf>
    <xf numFmtId="0" fontId="31" fillId="0" borderId="29" xfId="0" applyFont="1" applyBorder="1"/>
    <xf numFmtId="0" fontId="31" fillId="0" borderId="30" xfId="0" applyFont="1" applyBorder="1"/>
    <xf numFmtId="4" fontId="10" fillId="0" borderId="1" xfId="45" applyNumberFormat="1" applyFont="1" applyBorder="1" applyAlignment="1">
      <alignment horizontal="left" vertical="center" wrapText="1"/>
      <protection/>
    </xf>
    <xf numFmtId="4" fontId="10" fillId="4" borderId="1" xfId="45" applyNumberFormat="1" applyFont="1" applyFill="1" applyBorder="1" applyAlignment="1" applyProtection="1">
      <alignment horizontal="center" vertical="center" wrapText="1"/>
      <protection locked="0"/>
    </xf>
    <xf numFmtId="4" fontId="10" fillId="4" borderId="13" xfId="45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45" applyFont="1" applyBorder="1">
      <alignment/>
      <protection/>
    </xf>
    <xf numFmtId="0" fontId="6" fillId="0" borderId="32" xfId="45" applyFont="1" applyBorder="1">
      <alignment/>
      <protection/>
    </xf>
    <xf numFmtId="4" fontId="9" fillId="0" borderId="33" xfId="45" applyNumberFormat="1" applyFont="1" applyBorder="1">
      <alignment/>
      <protection/>
    </xf>
    <xf numFmtId="0" fontId="9" fillId="0" borderId="34" xfId="45" applyFont="1" applyBorder="1">
      <alignment/>
      <protection/>
    </xf>
    <xf numFmtId="0" fontId="6" fillId="0" borderId="35" xfId="45" applyFont="1" applyBorder="1">
      <alignment/>
      <protection/>
    </xf>
    <xf numFmtId="4" fontId="6" fillId="0" borderId="36" xfId="45" applyNumberFormat="1" applyFont="1" applyBorder="1">
      <alignment/>
      <protection/>
    </xf>
    <xf numFmtId="0" fontId="7" fillId="0" borderId="37" xfId="45" applyFont="1" applyBorder="1">
      <alignment/>
      <protection/>
    </xf>
    <xf numFmtId="0" fontId="6" fillId="0" borderId="38" xfId="45" applyFont="1" applyBorder="1">
      <alignment/>
      <protection/>
    </xf>
    <xf numFmtId="4" fontId="7" fillId="0" borderId="39" xfId="45" applyNumberFormat="1" applyFont="1" applyBorder="1">
      <alignment/>
      <protection/>
    </xf>
    <xf numFmtId="0" fontId="9" fillId="0" borderId="40" xfId="45" applyFont="1" applyBorder="1">
      <alignment/>
      <protection/>
    </xf>
    <xf numFmtId="0" fontId="6" fillId="0" borderId="41" xfId="45" applyFont="1" applyBorder="1">
      <alignment/>
      <protection/>
    </xf>
    <xf numFmtId="4" fontId="9" fillId="0" borderId="42" xfId="45" applyNumberFormat="1" applyFont="1" applyBorder="1">
      <alignment/>
      <protection/>
    </xf>
    <xf numFmtId="4" fontId="6" fillId="0" borderId="43" xfId="45" applyNumberFormat="1" applyFont="1" applyBorder="1">
      <alignment/>
      <protection/>
    </xf>
    <xf numFmtId="0" fontId="6" fillId="0" borderId="28" xfId="45" applyFont="1" applyBorder="1">
      <alignment/>
      <protection/>
    </xf>
    <xf numFmtId="0" fontId="7" fillId="0" borderId="44" xfId="45" applyFont="1" applyBorder="1">
      <alignment/>
      <protection/>
    </xf>
    <xf numFmtId="0" fontId="6" fillId="0" borderId="45" xfId="45" applyFont="1" applyBorder="1">
      <alignment/>
      <protection/>
    </xf>
    <xf numFmtId="4" fontId="7" fillId="0" borderId="46" xfId="45" applyNumberFormat="1" applyFont="1" applyBorder="1">
      <alignment/>
      <protection/>
    </xf>
    <xf numFmtId="4" fontId="6" fillId="0" borderId="39" xfId="45" applyNumberFormat="1" applyFont="1" applyBorder="1">
      <alignment/>
      <protection/>
    </xf>
    <xf numFmtId="4" fontId="10" fillId="3" borderId="1" xfId="32" applyNumberFormat="1" applyFont="1" applyFill="1" applyBorder="1" applyAlignment="1" applyProtection="1">
      <alignment horizontal="center"/>
      <protection locked="0"/>
    </xf>
    <xf numFmtId="0" fontId="8" fillId="0" borderId="47" xfId="45" applyFont="1" applyBorder="1" applyAlignment="1">
      <alignment horizontal="center"/>
      <protection/>
    </xf>
    <xf numFmtId="0" fontId="8" fillId="0" borderId="48" xfId="45" applyFont="1" applyBorder="1" applyAlignment="1">
      <alignment horizontal="center"/>
      <protection/>
    </xf>
    <xf numFmtId="0" fontId="13" fillId="0" borderId="47" xfId="45" applyFont="1" applyBorder="1" applyAlignment="1">
      <alignment horizontal="center"/>
      <protection/>
    </xf>
    <xf numFmtId="0" fontId="13" fillId="0" borderId="48" xfId="45" applyFont="1" applyBorder="1" applyAlignment="1">
      <alignment horizontal="center"/>
      <protection/>
    </xf>
    <xf numFmtId="0" fontId="12" fillId="0" borderId="32" xfId="45" applyFont="1" applyBorder="1" applyAlignment="1">
      <alignment horizontal="right" vertical="center" wrapText="1"/>
      <protection/>
    </xf>
    <xf numFmtId="0" fontId="13" fillId="0" borderId="47" xfId="45" applyFont="1" applyFill="1" applyBorder="1" applyAlignment="1">
      <alignment horizontal="center" vertical="center" wrapText="1"/>
      <protection/>
    </xf>
    <xf numFmtId="0" fontId="13" fillId="0" borderId="49" xfId="45" applyFont="1" applyBorder="1" applyAlignment="1">
      <alignment horizontal="center" vertical="center" wrapText="1"/>
      <protection/>
    </xf>
    <xf numFmtId="0" fontId="18" fillId="0" borderId="50" xfId="45" applyFont="1" applyFill="1" applyBorder="1" applyAlignment="1">
      <alignment horizontal="left" vertical="center" wrapText="1"/>
      <protection/>
    </xf>
    <xf numFmtId="0" fontId="6" fillId="0" borderId="0" xfId="45" applyFont="1" applyProtection="1">
      <alignment/>
      <protection/>
    </xf>
    <xf numFmtId="0" fontId="1" fillId="0" borderId="0" xfId="45" applyProtection="1">
      <alignment/>
      <protection/>
    </xf>
    <xf numFmtId="0" fontId="7" fillId="0" borderId="0" xfId="45" applyFont="1" applyProtection="1">
      <alignment/>
      <protection/>
    </xf>
    <xf numFmtId="0" fontId="8" fillId="0" borderId="47" xfId="45" applyFont="1" applyBorder="1" applyAlignment="1" applyProtection="1">
      <alignment horizontal="center"/>
      <protection/>
    </xf>
    <xf numFmtId="0" fontId="8" fillId="0" borderId="48" xfId="45" applyFont="1" applyBorder="1" applyAlignment="1" applyProtection="1">
      <alignment horizontal="center"/>
      <protection/>
    </xf>
    <xf numFmtId="0" fontId="7" fillId="0" borderId="2" xfId="45" applyFont="1" applyBorder="1" applyAlignment="1" applyProtection="1">
      <alignment horizontal="center" vertical="center" wrapText="1"/>
      <protection/>
    </xf>
    <xf numFmtId="0" fontId="7" fillId="0" borderId="3" xfId="45" applyFont="1" applyBorder="1" applyAlignment="1" applyProtection="1">
      <alignment horizontal="center" vertical="center" wrapText="1"/>
      <protection/>
    </xf>
    <xf numFmtId="0" fontId="7" fillId="0" borderId="4" xfId="45" applyFont="1" applyBorder="1" applyAlignment="1" applyProtection="1">
      <alignment horizontal="center" vertical="center" wrapText="1"/>
      <protection/>
    </xf>
    <xf numFmtId="0" fontId="9" fillId="0" borderId="5" xfId="45" applyFont="1" applyBorder="1" applyProtection="1">
      <alignment/>
      <protection/>
    </xf>
    <xf numFmtId="0" fontId="6" fillId="0" borderId="6" xfId="45" applyFont="1" applyBorder="1" applyProtection="1">
      <alignment/>
      <protection/>
    </xf>
    <xf numFmtId="0" fontId="6" fillId="0" borderId="7" xfId="45" applyFont="1" applyBorder="1" applyProtection="1">
      <alignment/>
      <protection/>
    </xf>
    <xf numFmtId="0" fontId="10" fillId="0" borderId="9" xfId="45" applyFont="1" applyFill="1" applyBorder="1" applyProtection="1">
      <alignment/>
      <protection/>
    </xf>
    <xf numFmtId="0" fontId="6" fillId="0" borderId="1" xfId="45" applyFont="1" applyBorder="1" applyProtection="1">
      <alignment/>
      <protection/>
    </xf>
    <xf numFmtId="4" fontId="6" fillId="0" borderId="8" xfId="45" applyNumberFormat="1" applyFont="1" applyBorder="1" applyProtection="1">
      <alignment/>
      <protection/>
    </xf>
    <xf numFmtId="0" fontId="6" fillId="0" borderId="9" xfId="45" applyFont="1" applyBorder="1" applyProtection="1">
      <alignment/>
      <protection/>
    </xf>
    <xf numFmtId="0" fontId="10" fillId="0" borderId="9" xfId="45" applyFont="1" applyFill="1" applyBorder="1" applyAlignment="1" applyProtection="1">
      <alignment vertical="center" wrapText="1"/>
      <protection/>
    </xf>
    <xf numFmtId="0" fontId="10" fillId="0" borderId="1" xfId="45" applyFont="1" applyBorder="1" applyProtection="1">
      <alignment/>
      <protection/>
    </xf>
    <xf numFmtId="0" fontId="31" fillId="0" borderId="29" xfId="0" applyFont="1" applyBorder="1" applyProtection="1">
      <protection/>
    </xf>
    <xf numFmtId="0" fontId="7" fillId="0" borderId="17" xfId="45" applyFont="1" applyBorder="1" applyProtection="1">
      <alignment/>
      <protection/>
    </xf>
    <xf numFmtId="0" fontId="6" fillId="0" borderId="13" xfId="45" applyFont="1" applyBorder="1" applyProtection="1">
      <alignment/>
      <protection/>
    </xf>
    <xf numFmtId="4" fontId="6" fillId="5" borderId="13" xfId="45" applyNumberFormat="1" applyFont="1" applyFill="1" applyBorder="1" applyProtection="1">
      <alignment/>
      <protection/>
    </xf>
    <xf numFmtId="4" fontId="7" fillId="0" borderId="18" xfId="45" applyNumberFormat="1" applyFont="1" applyBorder="1" applyProtection="1">
      <alignment/>
      <protection/>
    </xf>
    <xf numFmtId="0" fontId="9" fillId="0" borderId="34" xfId="45" applyFont="1" applyBorder="1" applyProtection="1">
      <alignment/>
      <protection/>
    </xf>
    <xf numFmtId="0" fontId="6" fillId="0" borderId="35" xfId="45" applyFont="1" applyBorder="1" applyProtection="1">
      <alignment/>
      <protection/>
    </xf>
    <xf numFmtId="4" fontId="6" fillId="5" borderId="35" xfId="45" applyNumberFormat="1" applyFont="1" applyFill="1" applyBorder="1" applyProtection="1">
      <alignment/>
      <protection/>
    </xf>
    <xf numFmtId="0" fontId="6" fillId="0" borderId="43" xfId="45" applyFont="1" applyBorder="1" applyProtection="1">
      <alignment/>
      <protection/>
    </xf>
    <xf numFmtId="4" fontId="6" fillId="0" borderId="36" xfId="45" applyNumberFormat="1" applyFont="1" applyBorder="1" applyProtection="1">
      <alignment/>
      <protection/>
    </xf>
    <xf numFmtId="0" fontId="7" fillId="0" borderId="37" xfId="45" applyFont="1" applyBorder="1" applyProtection="1">
      <alignment/>
      <protection/>
    </xf>
    <xf numFmtId="0" fontId="6" fillId="0" borderId="38" xfId="45" applyFont="1" applyBorder="1" applyProtection="1">
      <alignment/>
      <protection/>
    </xf>
    <xf numFmtId="4" fontId="7" fillId="0" borderId="39" xfId="45" applyNumberFormat="1" applyFont="1" applyBorder="1" applyProtection="1">
      <alignment/>
      <protection/>
    </xf>
    <xf numFmtId="0" fontId="9" fillId="0" borderId="40" xfId="45" applyFont="1" applyBorder="1" applyProtection="1">
      <alignment/>
      <protection/>
    </xf>
    <xf numFmtId="0" fontId="6" fillId="0" borderId="41" xfId="45" applyFont="1" applyBorder="1" applyProtection="1">
      <alignment/>
      <protection/>
    </xf>
    <xf numFmtId="4" fontId="9" fillId="0" borderId="42" xfId="45" applyNumberFormat="1" applyFont="1" applyBorder="1" applyProtection="1">
      <alignment/>
      <protection/>
    </xf>
    <xf numFmtId="4" fontId="6" fillId="3" borderId="1" xfId="45" applyNumberFormat="1" applyFont="1" applyFill="1" applyBorder="1" applyProtection="1">
      <alignment/>
      <protection locked="0"/>
    </xf>
    <xf numFmtId="4" fontId="6" fillId="3" borderId="51" xfId="45" applyNumberFormat="1" applyFont="1" applyFill="1" applyBorder="1" applyProtection="1">
      <alignment/>
      <protection locked="0"/>
    </xf>
    <xf numFmtId="0" fontId="6" fillId="0" borderId="9" xfId="45" applyFont="1" applyFill="1" applyBorder="1" applyProtection="1">
      <alignment/>
      <protection/>
    </xf>
    <xf numFmtId="0" fontId="10" fillId="0" borderId="9" xfId="45" applyFont="1" applyFill="1" applyBorder="1" applyProtection="1">
      <alignment/>
      <protection/>
    </xf>
    <xf numFmtId="4" fontId="6" fillId="0" borderId="43" xfId="45" applyNumberFormat="1" applyFont="1" applyBorder="1" applyProtection="1">
      <alignment/>
      <protection/>
    </xf>
    <xf numFmtId="0" fontId="9" fillId="0" borderId="31" xfId="45" applyFont="1" applyBorder="1" applyProtection="1">
      <alignment/>
      <protection/>
    </xf>
    <xf numFmtId="0" fontId="6" fillId="0" borderId="32" xfId="45" applyFont="1" applyBorder="1" applyProtection="1">
      <alignment/>
      <protection/>
    </xf>
    <xf numFmtId="4" fontId="9" fillId="0" borderId="33" xfId="45" applyNumberFormat="1" applyFont="1" applyBorder="1" applyProtection="1">
      <alignment/>
      <protection/>
    </xf>
    <xf numFmtId="0" fontId="6" fillId="0" borderId="0" xfId="45" applyFont="1" applyFill="1" applyProtection="1">
      <alignment/>
      <protection/>
    </xf>
    <xf numFmtId="4" fontId="6" fillId="3" borderId="22" xfId="45" applyNumberFormat="1" applyFont="1" applyFill="1" applyBorder="1" applyProtection="1">
      <alignment/>
      <protection locked="0"/>
    </xf>
    <xf numFmtId="4" fontId="6" fillId="3" borderId="38" xfId="45" applyNumberFormat="1" applyFont="1" applyFill="1" applyBorder="1" applyProtection="1">
      <alignment/>
      <protection locked="0"/>
    </xf>
    <xf numFmtId="4" fontId="10" fillId="0" borderId="1" xfId="45" applyNumberFormat="1" applyFont="1" applyBorder="1" applyAlignment="1" applyProtection="1">
      <alignment horizontal="left" vertical="center" wrapText="1"/>
      <protection/>
    </xf>
    <xf numFmtId="3" fontId="10" fillId="0" borderId="1" xfId="45" applyNumberFormat="1" applyFont="1" applyBorder="1" applyAlignment="1" applyProtection="1">
      <alignment horizontal="right" vertical="center" wrapText="1"/>
      <protection/>
    </xf>
    <xf numFmtId="0" fontId="10" fillId="0" borderId="1" xfId="45" applyNumberFormat="1" applyFont="1" applyBorder="1" applyAlignment="1" applyProtection="1">
      <alignment horizontal="right" vertical="center" wrapText="1"/>
      <protection/>
    </xf>
    <xf numFmtId="0" fontId="10" fillId="0" borderId="9" xfId="45" applyFont="1" applyBorder="1" applyAlignment="1" applyProtection="1">
      <alignment vertical="center" wrapText="1"/>
      <protection/>
    </xf>
    <xf numFmtId="0" fontId="10" fillId="0" borderId="29" xfId="0" applyFont="1" applyBorder="1" applyProtection="1">
      <protection/>
    </xf>
    <xf numFmtId="0" fontId="6" fillId="0" borderId="0" xfId="45" applyFont="1" applyAlignment="1" applyProtection="1">
      <alignment horizontal="center"/>
      <protection/>
    </xf>
    <xf numFmtId="0" fontId="13" fillId="2" borderId="52" xfId="45" applyFont="1" applyFill="1" applyBorder="1" applyAlignment="1" applyProtection="1">
      <alignment horizontal="center"/>
      <protection/>
    </xf>
    <xf numFmtId="0" fontId="13" fillId="2" borderId="53" xfId="45" applyFont="1" applyFill="1" applyBorder="1" applyAlignment="1" applyProtection="1">
      <alignment horizontal="center"/>
      <protection/>
    </xf>
    <xf numFmtId="0" fontId="13" fillId="2" borderId="54" xfId="45" applyFont="1" applyFill="1" applyBorder="1" applyAlignment="1" applyProtection="1">
      <alignment horizontal="center"/>
      <protection/>
    </xf>
    <xf numFmtId="0" fontId="13" fillId="2" borderId="55" xfId="45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19" fillId="2" borderId="57" xfId="45" applyFont="1" applyFill="1" applyBorder="1" applyAlignment="1" applyProtection="1">
      <alignment horizontal="center"/>
      <protection/>
    </xf>
    <xf numFmtId="0" fontId="19" fillId="2" borderId="58" xfId="45" applyFont="1" applyFill="1" applyBorder="1" applyAlignment="1" applyProtection="1">
      <alignment horizontal="center"/>
      <protection/>
    </xf>
    <xf numFmtId="0" fontId="19" fillId="2" borderId="59" xfId="45" applyFont="1" applyFill="1" applyBorder="1" applyAlignment="1" applyProtection="1">
      <alignment horizontal="center"/>
      <protection/>
    </xf>
    <xf numFmtId="0" fontId="12" fillId="0" borderId="19" xfId="45" applyFont="1" applyBorder="1" applyAlignment="1" applyProtection="1">
      <alignment horizontal="center" vertical="center" wrapText="1"/>
      <protection/>
    </xf>
    <xf numFmtId="0" fontId="12" fillId="0" borderId="20" xfId="45" applyFont="1" applyBorder="1" applyAlignment="1" applyProtection="1">
      <alignment horizontal="center" vertical="center" wrapText="1"/>
      <protection/>
    </xf>
    <xf numFmtId="0" fontId="12" fillId="0" borderId="20" xfId="45" applyFont="1" applyBorder="1" applyAlignment="1" applyProtection="1">
      <alignment horizontal="center" vertical="center"/>
      <protection/>
    </xf>
    <xf numFmtId="0" fontId="12" fillId="0" borderId="21" xfId="45" applyFont="1" applyBorder="1" applyAlignment="1" applyProtection="1">
      <alignment horizontal="center" vertical="center" wrapText="1"/>
      <protection/>
    </xf>
    <xf numFmtId="0" fontId="12" fillId="0" borderId="50" xfId="45" applyFont="1" applyBorder="1" applyAlignment="1" applyProtection="1">
      <alignment horizontal="center" vertical="center" wrapText="1"/>
      <protection/>
    </xf>
    <xf numFmtId="0" fontId="12" fillId="0" borderId="60" xfId="45" applyFont="1" applyBorder="1" applyAlignment="1" applyProtection="1">
      <alignment horizontal="center" vertical="center" wrapText="1"/>
      <protection/>
    </xf>
    <xf numFmtId="0" fontId="12" fillId="0" borderId="60" xfId="45" applyFont="1" applyBorder="1" applyAlignment="1" applyProtection="1">
      <alignment horizontal="center" vertical="center"/>
      <protection/>
    </xf>
    <xf numFmtId="0" fontId="12" fillId="0" borderId="26" xfId="45" applyFont="1" applyBorder="1" applyAlignment="1" applyProtection="1">
      <alignment horizontal="center" vertical="center" wrapText="1"/>
      <protection/>
    </xf>
    <xf numFmtId="0" fontId="12" fillId="0" borderId="2" xfId="45" applyFont="1" applyBorder="1" applyAlignment="1" applyProtection="1">
      <alignment horizontal="center" vertical="center" wrapText="1"/>
      <protection/>
    </xf>
    <xf numFmtId="0" fontId="12" fillId="0" borderId="3" xfId="45" applyFont="1" applyBorder="1" applyAlignment="1" applyProtection="1">
      <alignment horizontal="center" vertical="center" wrapText="1"/>
      <protection/>
    </xf>
    <xf numFmtId="0" fontId="12" fillId="0" borderId="3" xfId="45" applyFont="1" applyBorder="1" applyAlignment="1" applyProtection="1">
      <alignment horizontal="center" vertical="center"/>
      <protection/>
    </xf>
    <xf numFmtId="0" fontId="12" fillId="0" borderId="4" xfId="45" applyFont="1" applyBorder="1" applyAlignment="1" applyProtection="1">
      <alignment horizontal="center" vertical="center" wrapText="1"/>
      <protection/>
    </xf>
    <xf numFmtId="0" fontId="15" fillId="6" borderId="61" xfId="45" applyFont="1" applyFill="1" applyBorder="1" applyAlignment="1" applyProtection="1">
      <alignment/>
      <protection/>
    </xf>
    <xf numFmtId="4" fontId="15" fillId="0" borderId="1" xfId="45" applyNumberFormat="1" applyFont="1" applyFill="1" applyBorder="1" applyAlignment="1" applyProtection="1">
      <alignment horizontal="center"/>
      <protection/>
    </xf>
    <xf numFmtId="4" fontId="15" fillId="0" borderId="1" xfId="45" applyNumberFormat="1" applyFont="1" applyBorder="1" applyAlignment="1" applyProtection="1">
      <alignment horizontal="center"/>
      <protection/>
    </xf>
    <xf numFmtId="3" fontId="15" fillId="0" borderId="1" xfId="45" applyNumberFormat="1" applyFont="1" applyBorder="1" applyAlignment="1" applyProtection="1">
      <alignment horizontal="center"/>
      <protection/>
    </xf>
    <xf numFmtId="4" fontId="15" fillId="0" borderId="36" xfId="45" applyNumberFormat="1" applyFont="1" applyBorder="1" applyAlignment="1" applyProtection="1">
      <alignment horizontal="center"/>
      <protection/>
    </xf>
    <xf numFmtId="0" fontId="6" fillId="7" borderId="55" xfId="45" applyFont="1" applyFill="1" applyBorder="1" applyProtection="1">
      <alignment/>
      <protection/>
    </xf>
    <xf numFmtId="4" fontId="15" fillId="0" borderId="1" xfId="27" applyNumberFormat="1" applyFont="1" applyBorder="1" applyAlignment="1" applyProtection="1">
      <alignment horizontal="center"/>
      <protection/>
    </xf>
    <xf numFmtId="0" fontId="15" fillId="8" borderId="61" xfId="45" applyFont="1" applyFill="1" applyBorder="1" applyAlignment="1" applyProtection="1">
      <alignment/>
      <protection/>
    </xf>
    <xf numFmtId="0" fontId="15" fillId="5" borderId="61" xfId="45" applyFont="1" applyFill="1" applyBorder="1" applyAlignment="1" applyProtection="1">
      <alignment/>
      <protection/>
    </xf>
    <xf numFmtId="0" fontId="15" fillId="9" borderId="61" xfId="45" applyFont="1" applyFill="1" applyBorder="1" applyAlignment="1" applyProtection="1">
      <alignment/>
      <protection/>
    </xf>
    <xf numFmtId="0" fontId="15" fillId="10" borderId="61" xfId="45" applyFont="1" applyFill="1" applyBorder="1" applyAlignment="1" applyProtection="1">
      <alignment/>
      <protection/>
    </xf>
    <xf numFmtId="0" fontId="15" fillId="11" borderId="61" xfId="45" applyFont="1" applyFill="1" applyBorder="1" applyAlignment="1" applyProtection="1">
      <alignment/>
      <protection/>
    </xf>
    <xf numFmtId="4" fontId="21" fillId="0" borderId="1" xfId="45" applyNumberFormat="1" applyFont="1" applyFill="1" applyBorder="1" applyAlignment="1" applyProtection="1">
      <alignment horizontal="center"/>
      <protection/>
    </xf>
    <xf numFmtId="4" fontId="21" fillId="0" borderId="1" xfId="45" applyNumberFormat="1" applyFont="1" applyBorder="1" applyAlignment="1" applyProtection="1">
      <alignment horizontal="center"/>
      <protection/>
    </xf>
    <xf numFmtId="4" fontId="21" fillId="0" borderId="1" xfId="27" applyNumberFormat="1" applyFont="1" applyBorder="1" applyAlignment="1" applyProtection="1">
      <alignment horizontal="center"/>
      <protection/>
    </xf>
    <xf numFmtId="4" fontId="21" fillId="0" borderId="36" xfId="45" applyNumberFormat="1" applyFont="1" applyBorder="1" applyAlignment="1" applyProtection="1">
      <alignment horizontal="center"/>
      <protection/>
    </xf>
    <xf numFmtId="0" fontId="30" fillId="12" borderId="29" xfId="45" applyFont="1" applyFill="1" applyBorder="1" applyProtection="1">
      <alignment/>
      <protection/>
    </xf>
    <xf numFmtId="4" fontId="15" fillId="0" borderId="51" xfId="45" applyNumberFormat="1" applyFont="1" applyFill="1" applyBorder="1" applyAlignment="1" applyProtection="1">
      <alignment horizontal="center"/>
      <protection/>
    </xf>
    <xf numFmtId="0" fontId="6" fillId="13" borderId="55" xfId="45" applyFont="1" applyFill="1" applyBorder="1" applyProtection="1">
      <alignment/>
      <protection/>
    </xf>
    <xf numFmtId="0" fontId="15" fillId="7" borderId="61" xfId="45" applyFont="1" applyFill="1" applyBorder="1" applyAlignment="1" applyProtection="1">
      <alignment wrapText="1"/>
      <protection/>
    </xf>
    <xf numFmtId="4" fontId="15" fillId="5" borderId="1" xfId="27" applyNumberFormat="1" applyFont="1" applyFill="1" applyBorder="1" applyAlignment="1" applyProtection="1">
      <alignment horizontal="center"/>
      <protection/>
    </xf>
    <xf numFmtId="0" fontId="15" fillId="7" borderId="61" xfId="45" applyFont="1" applyFill="1" applyBorder="1" applyProtection="1">
      <alignment/>
      <protection/>
    </xf>
    <xf numFmtId="0" fontId="15" fillId="0" borderId="1" xfId="45" applyFont="1" applyFill="1" applyBorder="1" applyAlignment="1" applyProtection="1">
      <alignment horizontal="center" vertical="center"/>
      <protection/>
    </xf>
    <xf numFmtId="0" fontId="15" fillId="0" borderId="1" xfId="45" applyFont="1" applyBorder="1" applyAlignment="1" applyProtection="1">
      <alignment vertical="center"/>
      <protection/>
    </xf>
    <xf numFmtId="0" fontId="15" fillId="0" borderId="1" xfId="45" applyFont="1" applyBorder="1" applyAlignment="1" applyProtection="1">
      <alignment vertical="center" wrapText="1"/>
      <protection/>
    </xf>
    <xf numFmtId="0" fontId="15" fillId="0" borderId="1" xfId="27" applyFont="1" applyBorder="1" applyAlignment="1" applyProtection="1">
      <alignment horizontal="center" vertical="center" wrapText="1"/>
      <protection/>
    </xf>
    <xf numFmtId="0" fontId="15" fillId="7" borderId="61" xfId="45" applyFont="1" applyFill="1" applyBorder="1" applyAlignment="1" applyProtection="1">
      <alignment/>
      <protection/>
    </xf>
    <xf numFmtId="0" fontId="15" fillId="0" borderId="1" xfId="45" applyFont="1" applyBorder="1" applyAlignment="1" applyProtection="1">
      <alignment horizontal="center" vertical="center"/>
      <protection/>
    </xf>
    <xf numFmtId="4" fontId="15" fillId="0" borderId="1" xfId="45" applyNumberFormat="1" applyFont="1" applyBorder="1" applyAlignment="1" applyProtection="1">
      <alignment horizontal="center" vertical="center"/>
      <protection/>
    </xf>
    <xf numFmtId="2" fontId="15" fillId="0" borderId="1" xfId="45" applyNumberFormat="1" applyFont="1" applyBorder="1" applyAlignment="1" applyProtection="1">
      <alignment horizontal="center" vertical="center" wrapText="1"/>
      <protection/>
    </xf>
    <xf numFmtId="0" fontId="15" fillId="0" borderId="62" xfId="45" applyFont="1" applyBorder="1" applyAlignment="1" applyProtection="1">
      <alignment/>
      <protection/>
    </xf>
    <xf numFmtId="3" fontId="15" fillId="0" borderId="11" xfId="45" applyNumberFormat="1" applyFont="1" applyFill="1" applyBorder="1" applyAlignment="1" applyProtection="1">
      <alignment horizontal="center"/>
      <protection/>
    </xf>
    <xf numFmtId="0" fontId="15" fillId="0" borderId="11" xfId="45" applyFont="1" applyBorder="1" applyAlignment="1" applyProtection="1">
      <alignment horizontal="center"/>
      <protection/>
    </xf>
    <xf numFmtId="3" fontId="15" fillId="0" borderId="11" xfId="45" applyNumberFormat="1" applyFont="1" applyBorder="1" applyAlignment="1" applyProtection="1">
      <alignment horizontal="center"/>
      <protection/>
    </xf>
    <xf numFmtId="4" fontId="15" fillId="0" borderId="11" xfId="45" applyNumberFormat="1" applyFont="1" applyFill="1" applyBorder="1" applyAlignment="1" applyProtection="1">
      <alignment horizontal="center"/>
      <protection/>
    </xf>
    <xf numFmtId="4" fontId="15" fillId="0" borderId="63" xfId="45" applyNumberFormat="1" applyFont="1" applyBorder="1" applyAlignment="1" applyProtection="1">
      <alignment horizontal="center"/>
      <protection/>
    </xf>
    <xf numFmtId="0" fontId="19" fillId="2" borderId="64" xfId="45" applyFont="1" applyFill="1" applyBorder="1" applyAlignment="1" applyProtection="1">
      <alignment/>
      <protection/>
    </xf>
    <xf numFmtId="0" fontId="19" fillId="2" borderId="65" xfId="45" applyFont="1" applyFill="1" applyBorder="1" applyAlignment="1" applyProtection="1">
      <alignment horizontal="center"/>
      <protection/>
    </xf>
    <xf numFmtId="0" fontId="19" fillId="2" borderId="65" xfId="45" applyFont="1" applyFill="1" applyBorder="1" applyAlignment="1" applyProtection="1">
      <alignment/>
      <protection/>
    </xf>
    <xf numFmtId="0" fontId="19" fillId="2" borderId="66" xfId="45" applyFont="1" applyFill="1" applyBorder="1" applyAlignment="1" applyProtection="1">
      <alignment/>
      <protection/>
    </xf>
    <xf numFmtId="4" fontId="19" fillId="2" borderId="67" xfId="45" applyNumberFormat="1" applyFont="1" applyFill="1" applyBorder="1" applyAlignment="1" applyProtection="1">
      <alignment horizontal="center"/>
      <protection/>
    </xf>
    <xf numFmtId="0" fontId="18" fillId="2" borderId="68" xfId="45" applyFont="1" applyFill="1" applyBorder="1" applyAlignment="1" applyProtection="1">
      <alignment/>
      <protection/>
    </xf>
    <xf numFmtId="0" fontId="22" fillId="2" borderId="69" xfId="45" applyFont="1" applyFill="1" applyBorder="1" applyProtection="1">
      <alignment/>
      <protection/>
    </xf>
    <xf numFmtId="2" fontId="18" fillId="2" borderId="70" xfId="45" applyNumberFormat="1" applyFont="1" applyFill="1" applyBorder="1" applyAlignment="1" applyProtection="1">
      <alignment horizontal="center"/>
      <protection/>
    </xf>
    <xf numFmtId="0" fontId="18" fillId="2" borderId="64" xfId="45" applyFont="1" applyFill="1" applyBorder="1" applyAlignment="1" applyProtection="1">
      <alignment/>
      <protection/>
    </xf>
    <xf numFmtId="0" fontId="22" fillId="2" borderId="65" xfId="45" applyFont="1" applyFill="1" applyBorder="1" applyProtection="1">
      <alignment/>
      <protection/>
    </xf>
    <xf numFmtId="2" fontId="18" fillId="2" borderId="71" xfId="45" applyNumberFormat="1" applyFont="1" applyFill="1" applyBorder="1" applyAlignment="1" applyProtection="1">
      <alignment horizontal="center"/>
      <protection/>
    </xf>
    <xf numFmtId="0" fontId="23" fillId="0" borderId="0" xfId="45" applyFont="1" applyFill="1" applyBorder="1" applyProtection="1">
      <alignment/>
      <protection/>
    </xf>
    <xf numFmtId="0" fontId="12" fillId="0" borderId="0" xfId="45" applyFont="1" applyFill="1" applyBorder="1" applyProtection="1">
      <alignment/>
      <protection/>
    </xf>
    <xf numFmtId="0" fontId="13" fillId="13" borderId="72" xfId="45" applyFont="1" applyFill="1" applyBorder="1" applyAlignment="1" applyProtection="1">
      <alignment horizontal="center"/>
      <protection/>
    </xf>
    <xf numFmtId="0" fontId="13" fillId="13" borderId="73" xfId="45" applyFont="1" applyFill="1" applyBorder="1" applyAlignment="1" applyProtection="1">
      <alignment horizontal="center"/>
      <protection/>
    </xf>
    <xf numFmtId="0" fontId="13" fillId="13" borderId="74" xfId="45" applyFont="1" applyFill="1" applyBorder="1" applyAlignment="1" applyProtection="1">
      <alignment horizontal="center"/>
      <protection/>
    </xf>
    <xf numFmtId="0" fontId="13" fillId="14" borderId="55" xfId="0" applyFont="1" applyFill="1" applyBorder="1" applyAlignment="1" applyProtection="1">
      <alignment horizontal="center"/>
      <protection/>
    </xf>
    <xf numFmtId="0" fontId="13" fillId="14" borderId="0" xfId="0" applyFont="1" applyFill="1" applyBorder="1" applyAlignment="1" applyProtection="1">
      <alignment horizontal="center"/>
      <protection/>
    </xf>
    <xf numFmtId="0" fontId="13" fillId="14" borderId="56" xfId="0" applyFont="1" applyFill="1" applyBorder="1" applyAlignment="1" applyProtection="1">
      <alignment horizontal="center"/>
      <protection/>
    </xf>
    <xf numFmtId="0" fontId="12" fillId="13" borderId="75" xfId="45" applyFont="1" applyFill="1" applyBorder="1" applyAlignment="1" applyProtection="1">
      <alignment horizontal="center" vertical="center" wrapText="1"/>
      <protection/>
    </xf>
    <xf numFmtId="0" fontId="12" fillId="13" borderId="76" xfId="45" applyFont="1" applyFill="1" applyBorder="1" applyAlignment="1" applyProtection="1">
      <alignment horizontal="center" vertical="center" wrapText="1"/>
      <protection/>
    </xf>
    <xf numFmtId="0" fontId="12" fillId="13" borderId="77" xfId="45" applyFont="1" applyFill="1" applyBorder="1" applyAlignment="1" applyProtection="1">
      <alignment horizontal="center" vertical="center" wrapText="1"/>
      <protection/>
    </xf>
    <xf numFmtId="0" fontId="12" fillId="0" borderId="78" xfId="45" applyFont="1" applyFill="1" applyBorder="1" applyAlignment="1" applyProtection="1">
      <alignment horizontal="center" vertical="center" wrapText="1"/>
      <protection/>
    </xf>
    <xf numFmtId="0" fontId="12" fillId="0" borderId="79" xfId="45" applyFont="1" applyFill="1" applyBorder="1" applyAlignment="1" applyProtection="1">
      <alignment horizontal="center" vertical="center" wrapText="1"/>
      <protection/>
    </xf>
    <xf numFmtId="0" fontId="12" fillId="0" borderId="79" xfId="45" applyFont="1" applyFill="1" applyBorder="1" applyAlignment="1" applyProtection="1">
      <alignment horizontal="center" vertical="center"/>
      <protection/>
    </xf>
    <xf numFmtId="0" fontId="12" fillId="0" borderId="80" xfId="45" applyFont="1" applyFill="1" applyBorder="1" applyAlignment="1" applyProtection="1">
      <alignment horizontal="center" vertical="center" wrapText="1"/>
      <protection/>
    </xf>
    <xf numFmtId="0" fontId="12" fillId="0" borderId="2" xfId="45" applyFont="1" applyFill="1" applyBorder="1" applyAlignment="1" applyProtection="1">
      <alignment horizontal="center" vertical="center" wrapText="1"/>
      <protection/>
    </xf>
    <xf numFmtId="0" fontId="12" fillId="0" borderId="3" xfId="45" applyFont="1" applyFill="1" applyBorder="1" applyAlignment="1" applyProtection="1">
      <alignment horizontal="center" vertical="center" wrapText="1"/>
      <protection/>
    </xf>
    <xf numFmtId="0" fontId="12" fillId="0" borderId="3" xfId="45" applyFont="1" applyFill="1" applyBorder="1" applyAlignment="1" applyProtection="1">
      <alignment horizontal="center" vertical="center"/>
      <protection/>
    </xf>
    <xf numFmtId="0" fontId="12" fillId="0" borderId="4" xfId="45" applyFont="1" applyFill="1" applyBorder="1" applyAlignment="1" applyProtection="1">
      <alignment horizontal="center" vertical="center" wrapText="1"/>
      <protection/>
    </xf>
    <xf numFmtId="0" fontId="10" fillId="0" borderId="29" xfId="45" applyFont="1" applyFill="1" applyBorder="1" applyAlignment="1" applyProtection="1">
      <alignment/>
      <protection/>
    </xf>
    <xf numFmtId="4" fontId="10" fillId="0" borderId="28" xfId="45" applyNumberFormat="1" applyFont="1" applyFill="1" applyBorder="1" applyAlignment="1" applyProtection="1">
      <alignment horizontal="center"/>
      <protection/>
    </xf>
    <xf numFmtId="0" fontId="10" fillId="0" borderId="28" xfId="45" applyFont="1" applyFill="1" applyBorder="1" applyAlignment="1" applyProtection="1">
      <alignment horizontal="center"/>
      <protection/>
    </xf>
    <xf numFmtId="4" fontId="10" fillId="0" borderId="81" xfId="45" applyNumberFormat="1" applyFont="1" applyFill="1" applyBorder="1" applyAlignment="1" applyProtection="1">
      <alignment horizontal="center"/>
      <protection/>
    </xf>
    <xf numFmtId="0" fontId="10" fillId="0" borderId="29" xfId="45" applyFont="1" applyFill="1" applyBorder="1" applyAlignment="1" applyProtection="1">
      <alignment/>
      <protection/>
    </xf>
    <xf numFmtId="0" fontId="10" fillId="0" borderId="28" xfId="45" applyFont="1" applyFill="1" applyBorder="1" applyAlignment="1" applyProtection="1">
      <alignment/>
      <protection/>
    </xf>
    <xf numFmtId="3" fontId="10" fillId="0" borderId="28" xfId="45" applyNumberFormat="1" applyFont="1" applyFill="1" applyBorder="1" applyAlignment="1" applyProtection="1">
      <alignment horizontal="center"/>
      <protection/>
    </xf>
    <xf numFmtId="4" fontId="24" fillId="0" borderId="28" xfId="45" applyNumberFormat="1" applyFont="1" applyFill="1" applyBorder="1" applyAlignment="1" applyProtection="1">
      <alignment horizontal="center"/>
      <protection/>
    </xf>
    <xf numFmtId="4" fontId="10" fillId="0" borderId="28" xfId="27" applyNumberFormat="1" applyFont="1" applyFill="1" applyBorder="1" applyAlignment="1" applyProtection="1">
      <alignment horizontal="center"/>
      <protection/>
    </xf>
    <xf numFmtId="0" fontId="10" fillId="0" borderId="29" xfId="45" applyFont="1" applyFill="1" applyBorder="1" applyAlignment="1" applyProtection="1">
      <alignment horizontal="left"/>
      <protection/>
    </xf>
    <xf numFmtId="0" fontId="10" fillId="0" borderId="29" xfId="45" applyFont="1" applyFill="1" applyBorder="1" applyAlignment="1" applyProtection="1">
      <alignment wrapText="1"/>
      <protection/>
    </xf>
    <xf numFmtId="0" fontId="10" fillId="0" borderId="30" xfId="45" applyFont="1" applyFill="1" applyBorder="1" applyAlignment="1" applyProtection="1">
      <alignment/>
      <protection/>
    </xf>
    <xf numFmtId="0" fontId="6" fillId="0" borderId="82" xfId="45" applyFont="1" applyBorder="1" applyAlignment="1" applyProtection="1">
      <alignment horizontal="center"/>
      <protection/>
    </xf>
    <xf numFmtId="4" fontId="10" fillId="0" borderId="82" xfId="45" applyNumberFormat="1" applyFont="1" applyFill="1" applyBorder="1" applyAlignment="1" applyProtection="1">
      <alignment horizontal="center"/>
      <protection/>
    </xf>
    <xf numFmtId="3" fontId="10" fillId="0" borderId="82" xfId="45" applyNumberFormat="1" applyFont="1" applyFill="1" applyBorder="1" applyAlignment="1" applyProtection="1">
      <alignment horizontal="center"/>
      <protection/>
    </xf>
    <xf numFmtId="0" fontId="14" fillId="2" borderId="14" xfId="45" applyFont="1" applyFill="1" applyBorder="1" applyAlignment="1" applyProtection="1">
      <alignment/>
      <protection/>
    </xf>
    <xf numFmtId="0" fontId="14" fillId="2" borderId="15" xfId="45" applyFont="1" applyFill="1" applyBorder="1" applyAlignment="1" applyProtection="1">
      <alignment horizontal="center"/>
      <protection/>
    </xf>
    <xf numFmtId="0" fontId="14" fillId="2" borderId="15" xfId="45" applyFont="1" applyFill="1" applyBorder="1" applyAlignment="1" applyProtection="1">
      <alignment/>
      <protection/>
    </xf>
    <xf numFmtId="0" fontId="14" fillId="2" borderId="16" xfId="45" applyFont="1" applyFill="1" applyBorder="1" applyAlignment="1" applyProtection="1">
      <alignment horizontal="center"/>
      <protection/>
    </xf>
    <xf numFmtId="4" fontId="14" fillId="2" borderId="83" xfId="45" applyNumberFormat="1" applyFont="1" applyFill="1" applyBorder="1" applyAlignment="1" applyProtection="1">
      <alignment horizontal="center"/>
      <protection/>
    </xf>
    <xf numFmtId="0" fontId="33" fillId="2" borderId="0" xfId="45" applyFont="1" applyFill="1" applyProtection="1">
      <alignment/>
      <protection/>
    </xf>
    <xf numFmtId="0" fontId="6" fillId="2" borderId="0" xfId="45" applyFont="1" applyFill="1" applyProtection="1">
      <alignment/>
      <protection/>
    </xf>
    <xf numFmtId="0" fontId="25" fillId="0" borderId="0" xfId="45" applyFont="1" applyFill="1" applyBorder="1" applyAlignment="1" applyProtection="1">
      <alignment/>
      <protection/>
    </xf>
    <xf numFmtId="0" fontId="23" fillId="0" borderId="0" xfId="45" applyFont="1" applyFill="1" applyBorder="1" applyAlignment="1" applyProtection="1">
      <alignment horizontal="center"/>
      <protection/>
    </xf>
    <xf numFmtId="0" fontId="23" fillId="0" borderId="0" xfId="45" applyFont="1" applyFill="1" applyBorder="1" applyAlignment="1" applyProtection="1">
      <alignment/>
      <protection/>
    </xf>
    <xf numFmtId="0" fontId="23" fillId="0" borderId="0" xfId="45" applyFont="1" applyFill="1" applyBorder="1" applyAlignment="1" applyProtection="1">
      <alignment/>
      <protection/>
    </xf>
    <xf numFmtId="0" fontId="19" fillId="0" borderId="0" xfId="45" applyFont="1" applyFill="1" applyBorder="1" applyAlignment="1" applyProtection="1">
      <alignment horizontal="center"/>
      <protection/>
    </xf>
    <xf numFmtId="0" fontId="19" fillId="0" borderId="0" xfId="45" applyFont="1" applyFill="1" applyBorder="1" applyProtection="1">
      <alignment/>
      <protection/>
    </xf>
    <xf numFmtId="4" fontId="19" fillId="0" borderId="0" xfId="45" applyNumberFormat="1" applyFont="1" applyFill="1" applyBorder="1" applyAlignment="1" applyProtection="1">
      <alignment horizontal="center"/>
      <protection/>
    </xf>
    <xf numFmtId="0" fontId="13" fillId="2" borderId="72" xfId="45" applyFont="1" applyFill="1" applyBorder="1" applyAlignment="1" applyProtection="1">
      <alignment horizontal="center" vertical="center"/>
      <protection/>
    </xf>
    <xf numFmtId="0" fontId="13" fillId="2" borderId="73" xfId="45" applyFont="1" applyFill="1" applyBorder="1" applyAlignment="1" applyProtection="1">
      <alignment horizontal="center" vertical="center"/>
      <protection/>
    </xf>
    <xf numFmtId="0" fontId="13" fillId="2" borderId="74" xfId="45" applyFont="1" applyFill="1" applyBorder="1" applyAlignment="1" applyProtection="1">
      <alignment horizontal="center" vertical="center"/>
      <protection/>
    </xf>
    <xf numFmtId="0" fontId="13" fillId="2" borderId="30" xfId="45" applyFont="1" applyFill="1" applyBorder="1" applyAlignment="1" applyProtection="1">
      <alignment horizontal="center" vertical="center"/>
      <protection/>
    </xf>
    <xf numFmtId="0" fontId="13" fillId="2" borderId="82" xfId="45" applyFont="1" applyFill="1" applyBorder="1" applyAlignment="1" applyProtection="1">
      <alignment horizontal="center" vertical="center"/>
      <protection/>
    </xf>
    <xf numFmtId="0" fontId="13" fillId="2" borderId="84" xfId="45" applyFont="1" applyFill="1" applyBorder="1" applyAlignment="1" applyProtection="1">
      <alignment horizontal="center" vertical="center"/>
      <protection/>
    </xf>
    <xf numFmtId="0" fontId="12" fillId="0" borderId="85" xfId="45" applyFont="1" applyBorder="1" applyAlignment="1" applyProtection="1">
      <alignment horizontal="left" vertical="center" wrapText="1"/>
      <protection/>
    </xf>
    <xf numFmtId="0" fontId="12" fillId="0" borderId="86" xfId="0" applyFont="1" applyBorder="1" applyAlignment="1" applyProtection="1">
      <alignment horizontal="center" vertical="center" wrapText="1"/>
      <protection/>
    </xf>
    <xf numFmtId="0" fontId="12" fillId="0" borderId="20" xfId="45" applyFont="1" applyBorder="1" applyAlignment="1" applyProtection="1">
      <alignment horizontal="center" vertical="center" wrapText="1"/>
      <protection/>
    </xf>
    <xf numFmtId="0" fontId="12" fillId="0" borderId="87" xfId="45" applyFont="1" applyBorder="1" applyAlignment="1" applyProtection="1">
      <alignment horizontal="center" vertical="center" wrapText="1"/>
      <protection/>
    </xf>
    <xf numFmtId="0" fontId="10" fillId="0" borderId="61" xfId="45" applyFont="1" applyFill="1" applyBorder="1" applyAlignment="1" applyProtection="1">
      <alignment wrapText="1"/>
      <protection/>
    </xf>
    <xf numFmtId="0" fontId="10" fillId="0" borderId="1" xfId="45" applyFont="1" applyBorder="1" applyAlignment="1" applyProtection="1">
      <alignment horizontal="center"/>
      <protection/>
    </xf>
    <xf numFmtId="0" fontId="6" fillId="0" borderId="1" xfId="45" applyFont="1" applyBorder="1" applyAlignment="1" applyProtection="1">
      <alignment horizontal="center"/>
      <protection/>
    </xf>
    <xf numFmtId="4" fontId="6" fillId="0" borderId="22" xfId="45" applyNumberFormat="1" applyFont="1" applyBorder="1" applyAlignment="1" applyProtection="1">
      <alignment horizontal="center"/>
      <protection/>
    </xf>
    <xf numFmtId="4" fontId="6" fillId="0" borderId="88" xfId="45" applyNumberFormat="1" applyFont="1" applyBorder="1" applyAlignment="1" applyProtection="1">
      <alignment horizontal="center"/>
      <protection/>
    </xf>
    <xf numFmtId="0" fontId="10" fillId="0" borderId="61" xfId="45" applyFont="1" applyBorder="1" applyAlignment="1" applyProtection="1">
      <alignment wrapText="1"/>
      <protection/>
    </xf>
    <xf numFmtId="0" fontId="6" fillId="0" borderId="61" xfId="45" applyFont="1" applyBorder="1" applyProtection="1">
      <alignment/>
      <protection/>
    </xf>
    <xf numFmtId="0" fontId="10" fillId="0" borderId="89" xfId="45" applyNumberFormat="1" applyFont="1" applyFill="1" applyBorder="1" applyAlignment="1" applyProtection="1">
      <alignment/>
      <protection/>
    </xf>
    <xf numFmtId="4" fontId="10" fillId="0" borderId="13" xfId="45" applyNumberFormat="1" applyFont="1" applyBorder="1" applyAlignment="1" applyProtection="1">
      <alignment horizontal="center"/>
      <protection/>
    </xf>
    <xf numFmtId="0" fontId="12" fillId="2" borderId="90" xfId="45" applyFont="1" applyFill="1" applyBorder="1" applyProtection="1">
      <alignment/>
      <protection/>
    </xf>
    <xf numFmtId="0" fontId="6" fillId="2" borderId="24" xfId="45" applyFont="1" applyFill="1" applyBorder="1" applyAlignment="1" applyProtection="1">
      <alignment horizontal="center"/>
      <protection/>
    </xf>
    <xf numFmtId="2" fontId="6" fillId="2" borderId="91" xfId="45" applyNumberFormat="1" applyFont="1" applyFill="1" applyBorder="1" applyAlignment="1" applyProtection="1">
      <alignment horizontal="center"/>
      <protection/>
    </xf>
    <xf numFmtId="2" fontId="12" fillId="2" borderId="7" xfId="45" applyNumberFormat="1" applyFont="1" applyFill="1" applyBorder="1" applyAlignment="1" applyProtection="1">
      <alignment horizontal="center"/>
      <protection/>
    </xf>
    <xf numFmtId="2" fontId="6" fillId="2" borderId="92" xfId="45" applyNumberFormat="1" applyFont="1" applyFill="1" applyBorder="1" applyAlignment="1" applyProtection="1">
      <alignment horizontal="center"/>
      <protection/>
    </xf>
    <xf numFmtId="0" fontId="14" fillId="2" borderId="93" xfId="45" applyFont="1" applyFill="1" applyBorder="1" applyProtection="1">
      <alignment/>
      <protection/>
    </xf>
    <xf numFmtId="0" fontId="33" fillId="2" borderId="94" xfId="45" applyFont="1" applyFill="1" applyBorder="1" applyAlignment="1" applyProtection="1">
      <alignment horizontal="center"/>
      <protection/>
    </xf>
    <xf numFmtId="2" fontId="33" fillId="2" borderId="94" xfId="45" applyNumberFormat="1" applyFont="1" applyFill="1" applyBorder="1" applyAlignment="1" applyProtection="1">
      <alignment horizontal="center"/>
      <protection/>
    </xf>
    <xf numFmtId="2" fontId="34" fillId="2" borderId="27" xfId="45" applyNumberFormat="1" applyFont="1" applyFill="1" applyBorder="1" applyAlignment="1" applyProtection="1">
      <alignment horizontal="center"/>
      <protection/>
    </xf>
    <xf numFmtId="2" fontId="14" fillId="2" borderId="95" xfId="45" applyNumberFormat="1" applyFont="1" applyFill="1" applyBorder="1" applyAlignment="1" applyProtection="1">
      <alignment horizontal="center"/>
      <protection/>
    </xf>
    <xf numFmtId="0" fontId="14" fillId="2" borderId="96" xfId="45" applyFont="1" applyFill="1" applyBorder="1" applyProtection="1">
      <alignment/>
      <protection/>
    </xf>
    <xf numFmtId="0" fontId="33" fillId="2" borderId="97" xfId="45" applyFont="1" applyFill="1" applyBorder="1" applyAlignment="1" applyProtection="1">
      <alignment horizontal="center"/>
      <protection/>
    </xf>
    <xf numFmtId="2" fontId="33" fillId="2" borderId="97" xfId="45" applyNumberFormat="1" applyFont="1" applyFill="1" applyBorder="1" applyAlignment="1" applyProtection="1">
      <alignment horizontal="center"/>
      <protection/>
    </xf>
    <xf numFmtId="2" fontId="34" fillId="2" borderId="98" xfId="45" applyNumberFormat="1" applyFont="1" applyFill="1" applyBorder="1" applyAlignment="1" applyProtection="1">
      <alignment horizontal="center"/>
      <protection/>
    </xf>
    <xf numFmtId="2" fontId="14" fillId="2" borderId="67" xfId="45" applyNumberFormat="1" applyFont="1" applyFill="1" applyBorder="1" applyAlignment="1" applyProtection="1">
      <alignment horizontal="center"/>
      <protection/>
    </xf>
    <xf numFmtId="0" fontId="25" fillId="0" borderId="0" xfId="45" applyFont="1" applyProtection="1">
      <alignment/>
      <protection/>
    </xf>
    <xf numFmtId="0" fontId="6" fillId="0" borderId="0" xfId="45" applyFont="1" applyAlignment="1" applyProtection="1">
      <alignment horizontal="center" vertical="center" wrapText="1"/>
      <protection/>
    </xf>
    <xf numFmtId="0" fontId="12" fillId="0" borderId="32" xfId="45" applyFont="1" applyBorder="1" applyAlignment="1" applyProtection="1">
      <alignment horizontal="right" vertical="center" wrapText="1"/>
      <protection/>
    </xf>
    <xf numFmtId="0" fontId="13" fillId="0" borderId="47" xfId="45" applyFont="1" applyFill="1" applyBorder="1" applyAlignment="1" applyProtection="1">
      <alignment horizontal="center" vertical="center" wrapText="1"/>
      <protection/>
    </xf>
    <xf numFmtId="0" fontId="13" fillId="0" borderId="49" xfId="45" applyFont="1" applyBorder="1" applyAlignment="1" applyProtection="1">
      <alignment horizontal="center" vertical="center" wrapText="1"/>
      <protection/>
    </xf>
    <xf numFmtId="0" fontId="12" fillId="0" borderId="2" xfId="45" applyFont="1" applyBorder="1" applyAlignment="1" applyProtection="1">
      <alignment horizontal="center" vertical="center" wrapText="1"/>
      <protection/>
    </xf>
    <xf numFmtId="0" fontId="12" fillId="0" borderId="3" xfId="45" applyFont="1" applyBorder="1" applyAlignment="1" applyProtection="1">
      <alignment horizontal="center" vertical="center" wrapText="1"/>
      <protection/>
    </xf>
    <xf numFmtId="0" fontId="12" fillId="0" borderId="4" xfId="45" applyFont="1" applyBorder="1" applyAlignment="1" applyProtection="1">
      <alignment horizontal="center" vertical="center" wrapText="1"/>
      <protection/>
    </xf>
    <xf numFmtId="0" fontId="14" fillId="0" borderId="23" xfId="45" applyFont="1" applyFill="1" applyBorder="1" applyAlignment="1" applyProtection="1">
      <alignment horizontal="left" vertical="center" wrapText="1"/>
      <protection/>
    </xf>
    <xf numFmtId="0" fontId="25" fillId="0" borderId="24" xfId="45" applyFont="1" applyFill="1" applyBorder="1" applyAlignment="1" applyProtection="1">
      <alignment horizontal="center" vertical="center" wrapText="1"/>
      <protection/>
    </xf>
    <xf numFmtId="4" fontId="25" fillId="0" borderId="24" xfId="45" applyNumberFormat="1" applyFont="1" applyFill="1" applyBorder="1" applyAlignment="1" applyProtection="1">
      <alignment horizontal="center" vertical="center" wrapText="1"/>
      <protection/>
    </xf>
    <xf numFmtId="4" fontId="25" fillId="0" borderId="25" xfId="45" applyNumberFormat="1" applyFont="1" applyFill="1" applyBorder="1" applyAlignment="1" applyProtection="1">
      <alignment horizontal="center" vertical="center" wrapText="1"/>
      <protection/>
    </xf>
    <xf numFmtId="4" fontId="10" fillId="0" borderId="1" xfId="45" applyNumberFormat="1" applyFont="1" applyBorder="1" applyAlignment="1" applyProtection="1">
      <alignment horizontal="center" vertical="center" wrapText="1"/>
      <protection/>
    </xf>
    <xf numFmtId="3" fontId="10" fillId="0" borderId="1" xfId="45" applyNumberFormat="1" applyFont="1" applyBorder="1" applyAlignment="1" applyProtection="1">
      <alignment horizontal="center" vertical="center" wrapText="1"/>
      <protection/>
    </xf>
    <xf numFmtId="4" fontId="10" fillId="0" borderId="8" xfId="45" applyNumberFormat="1" applyFont="1" applyBorder="1" applyAlignment="1" applyProtection="1">
      <alignment horizontal="center" vertical="center" wrapText="1"/>
      <protection/>
    </xf>
    <xf numFmtId="0" fontId="10" fillId="0" borderId="99" xfId="45" applyFont="1" applyBorder="1" applyProtection="1">
      <alignment/>
      <protection/>
    </xf>
    <xf numFmtId="3" fontId="35" fillId="0" borderId="1" xfId="45" applyNumberFormat="1" applyFont="1" applyBorder="1" applyAlignment="1" applyProtection="1">
      <alignment horizontal="center" vertical="center" wrapText="1"/>
      <protection/>
    </xf>
    <xf numFmtId="0" fontId="12" fillId="0" borderId="100" xfId="45" applyFont="1" applyFill="1" applyBorder="1" applyAlignment="1" applyProtection="1">
      <alignment horizontal="left" vertical="center" wrapText="1"/>
      <protection/>
    </xf>
    <xf numFmtId="4" fontId="10" fillId="0" borderId="101" xfId="45" applyNumberFormat="1" applyFont="1" applyBorder="1" applyAlignment="1" applyProtection="1">
      <alignment horizontal="center" vertical="center" wrapText="1"/>
      <protection/>
    </xf>
    <xf numFmtId="3" fontId="10" fillId="0" borderId="101" xfId="45" applyNumberFormat="1" applyFont="1" applyBorder="1" applyAlignment="1" applyProtection="1">
      <alignment horizontal="center" vertical="center" wrapText="1"/>
      <protection/>
    </xf>
    <xf numFmtId="4" fontId="10" fillId="0" borderId="102" xfId="45" applyNumberFormat="1" applyFont="1" applyFill="1" applyBorder="1" applyAlignment="1" applyProtection="1">
      <alignment horizontal="center" vertical="center" wrapText="1"/>
      <protection/>
    </xf>
    <xf numFmtId="4" fontId="12" fillId="0" borderId="18" xfId="45" applyNumberFormat="1" applyFont="1" applyBorder="1" applyAlignment="1" applyProtection="1">
      <alignment horizontal="center" vertical="center" wrapText="1"/>
      <protection/>
    </xf>
    <xf numFmtId="0" fontId="14" fillId="0" borderId="103" xfId="45" applyFont="1" applyFill="1" applyBorder="1" applyAlignment="1" applyProtection="1">
      <alignment horizontal="left" vertical="center" wrapText="1"/>
      <protection/>
    </xf>
    <xf numFmtId="0" fontId="14" fillId="0" borderId="104" xfId="45" applyFont="1" applyFill="1" applyBorder="1" applyAlignment="1" applyProtection="1">
      <alignment horizontal="left" vertical="center" wrapText="1"/>
      <protection/>
    </xf>
    <xf numFmtId="4" fontId="14" fillId="0" borderId="105" xfId="45" applyNumberFormat="1" applyFont="1" applyBorder="1" applyAlignment="1" applyProtection="1">
      <alignment horizontal="center" vertical="center" wrapText="1"/>
      <protection/>
    </xf>
    <xf numFmtId="0" fontId="12" fillId="0" borderId="0" xfId="45" applyFont="1" applyBorder="1" applyAlignment="1" applyProtection="1">
      <alignment horizontal="left" vertical="center" wrapText="1"/>
      <protection/>
    </xf>
    <xf numFmtId="0" fontId="13" fillId="0" borderId="48" xfId="45" applyFont="1" applyBorder="1" applyAlignment="1" applyProtection="1">
      <alignment horizontal="center" vertical="center" wrapText="1"/>
      <protection/>
    </xf>
    <xf numFmtId="0" fontId="9" fillId="0" borderId="106" xfId="45" applyFont="1" applyBorder="1" applyProtection="1">
      <alignment/>
      <protection/>
    </xf>
    <xf numFmtId="0" fontId="7" fillId="0" borderId="107" xfId="45" applyFont="1" applyBorder="1" applyAlignment="1" applyProtection="1">
      <alignment horizontal="center"/>
      <protection/>
    </xf>
    <xf numFmtId="0" fontId="7" fillId="0" borderId="108" xfId="45" applyFont="1" applyBorder="1" applyAlignment="1" applyProtection="1">
      <alignment horizontal="center"/>
      <protection/>
    </xf>
    <xf numFmtId="0" fontId="7" fillId="0" borderId="109" xfId="45" applyFont="1" applyBorder="1" applyAlignment="1" applyProtection="1">
      <alignment horizontal="center"/>
      <protection/>
    </xf>
    <xf numFmtId="0" fontId="6" fillId="0" borderId="110" xfId="45" applyFont="1" applyBorder="1" applyProtection="1">
      <alignment/>
      <protection/>
    </xf>
    <xf numFmtId="0" fontId="28" fillId="0" borderId="111" xfId="45" applyFont="1" applyBorder="1" applyAlignment="1" applyProtection="1">
      <alignment vertical="center" wrapText="1"/>
      <protection/>
    </xf>
    <xf numFmtId="0" fontId="6" fillId="0" borderId="112" xfId="45" applyFont="1" applyBorder="1" applyAlignment="1" applyProtection="1">
      <alignment horizontal="center"/>
      <protection/>
    </xf>
    <xf numFmtId="0" fontId="6" fillId="0" borderId="22" xfId="45" applyFont="1" applyBorder="1" applyAlignment="1" applyProtection="1">
      <alignment horizontal="center"/>
      <protection/>
    </xf>
    <xf numFmtId="0" fontId="6" fillId="0" borderId="88" xfId="45" applyFont="1" applyBorder="1" applyProtection="1">
      <alignment/>
      <protection/>
    </xf>
    <xf numFmtId="0" fontId="28" fillId="0" borderId="61" xfId="45" applyFont="1" applyBorder="1" applyAlignment="1" applyProtection="1">
      <alignment vertical="center" wrapText="1"/>
      <protection/>
    </xf>
    <xf numFmtId="0" fontId="6" fillId="0" borderId="8" xfId="45" applyFont="1" applyBorder="1" applyAlignment="1" applyProtection="1">
      <alignment horizontal="center"/>
      <protection/>
    </xf>
    <xf numFmtId="0" fontId="6" fillId="0" borderId="36" xfId="45" applyFont="1" applyBorder="1" applyProtection="1">
      <alignment/>
      <protection/>
    </xf>
    <xf numFmtId="0" fontId="6" fillId="0" borderId="51" xfId="45" applyFont="1" applyBorder="1" applyAlignment="1" applyProtection="1">
      <alignment horizontal="center"/>
      <protection/>
    </xf>
    <xf numFmtId="166" fontId="6" fillId="0" borderId="1" xfId="45" applyNumberFormat="1" applyFont="1" applyBorder="1" applyAlignment="1" applyProtection="1">
      <alignment horizontal="center"/>
      <protection/>
    </xf>
    <xf numFmtId="0" fontId="28" fillId="0" borderId="89" xfId="45" applyFont="1" applyBorder="1" applyAlignment="1" applyProtection="1">
      <alignment vertical="center" wrapText="1"/>
      <protection/>
    </xf>
    <xf numFmtId="0" fontId="6" fillId="0" borderId="18" xfId="45" applyFont="1" applyBorder="1" applyAlignment="1" applyProtection="1">
      <alignment horizontal="center"/>
      <protection/>
    </xf>
    <xf numFmtId="0" fontId="6" fillId="0" borderId="101" xfId="45" applyFont="1" applyBorder="1" applyAlignment="1" applyProtection="1">
      <alignment horizontal="center"/>
      <protection/>
    </xf>
    <xf numFmtId="166" fontId="6" fillId="0" borderId="102" xfId="45" applyNumberFormat="1" applyFont="1" applyFill="1" applyBorder="1" applyProtection="1">
      <alignment/>
      <protection/>
    </xf>
    <xf numFmtId="0" fontId="6" fillId="0" borderId="113" xfId="45" applyFont="1" applyBorder="1" applyAlignment="1" applyProtection="1">
      <alignment horizontal="center"/>
      <protection/>
    </xf>
    <xf numFmtId="0" fontId="28" fillId="0" borderId="34" xfId="45" applyFont="1" applyBorder="1" applyAlignment="1" applyProtection="1">
      <alignment vertical="center" wrapText="1"/>
      <protection/>
    </xf>
    <xf numFmtId="0" fontId="6" fillId="0" borderId="114" xfId="45" applyFont="1" applyBorder="1" applyAlignment="1" applyProtection="1">
      <alignment horizontal="center"/>
      <protection/>
    </xf>
    <xf numFmtId="0" fontId="6" fillId="0" borderId="43" xfId="45" applyFont="1" applyBorder="1" applyAlignment="1" applyProtection="1">
      <alignment horizontal="center"/>
      <protection/>
    </xf>
    <xf numFmtId="0" fontId="28" fillId="0" borderId="61" xfId="45" applyFont="1" applyBorder="1" applyProtection="1">
      <alignment/>
      <protection/>
    </xf>
    <xf numFmtId="0" fontId="28" fillId="0" borderId="8" xfId="45" applyFont="1" applyBorder="1" applyAlignment="1" applyProtection="1">
      <alignment horizontal="center"/>
      <protection/>
    </xf>
    <xf numFmtId="4" fontId="6" fillId="0" borderId="1" xfId="45" applyNumberFormat="1" applyFont="1" applyBorder="1" applyProtection="1">
      <alignment/>
      <protection/>
    </xf>
    <xf numFmtId="0" fontId="28" fillId="0" borderId="37" xfId="45" applyFont="1" applyBorder="1" applyProtection="1">
      <alignment/>
      <protection/>
    </xf>
    <xf numFmtId="0" fontId="28" fillId="0" borderId="115" xfId="45" applyFont="1" applyBorder="1" applyAlignment="1" applyProtection="1">
      <alignment horizontal="center"/>
      <protection/>
    </xf>
    <xf numFmtId="4" fontId="6" fillId="0" borderId="98" xfId="45" applyNumberFormat="1" applyFont="1" applyBorder="1" applyProtection="1">
      <alignment/>
      <protection/>
    </xf>
    <xf numFmtId="0" fontId="6" fillId="0" borderId="39" xfId="45" applyFont="1" applyBorder="1" applyProtection="1">
      <alignment/>
      <protection/>
    </xf>
    <xf numFmtId="0" fontId="7" fillId="0" borderId="116" xfId="45" applyFont="1" applyFill="1" applyBorder="1" applyAlignment="1" applyProtection="1">
      <alignment vertical="center" wrapText="1"/>
      <protection/>
    </xf>
    <xf numFmtId="0" fontId="7" fillId="0" borderId="21" xfId="45" applyFont="1" applyBorder="1" applyAlignment="1" applyProtection="1">
      <alignment horizontal="center"/>
      <protection/>
    </xf>
    <xf numFmtId="4" fontId="7" fillId="0" borderId="116" xfId="45" applyNumberFormat="1" applyFont="1" applyBorder="1" applyProtection="1">
      <alignment/>
      <protection/>
    </xf>
    <xf numFmtId="166" fontId="7" fillId="0" borderId="21" xfId="45" applyNumberFormat="1" applyFont="1" applyFill="1" applyBorder="1" applyProtection="1">
      <alignment/>
      <protection/>
    </xf>
    <xf numFmtId="0" fontId="9" fillId="0" borderId="14" xfId="45" applyFont="1" applyBorder="1" applyProtection="1">
      <alignment/>
      <protection/>
    </xf>
    <xf numFmtId="0" fontId="6" fillId="0" borderId="15" xfId="45" applyFont="1" applyBorder="1" applyProtection="1">
      <alignment/>
      <protection/>
    </xf>
    <xf numFmtId="4" fontId="9" fillId="0" borderId="16" xfId="45" applyNumberFormat="1" applyFont="1" applyBorder="1" applyProtection="1">
      <alignment/>
      <protection/>
    </xf>
    <xf numFmtId="4" fontId="6" fillId="4" borderId="1" xfId="45" applyNumberFormat="1" applyFont="1" applyFill="1" applyBorder="1" applyProtection="1">
      <alignment/>
      <protection locked="0"/>
    </xf>
    <xf numFmtId="166" fontId="6" fillId="4" borderId="51" xfId="45" applyNumberFormat="1" applyFont="1" applyFill="1" applyBorder="1" applyProtection="1">
      <alignment/>
      <protection locked="0"/>
    </xf>
    <xf numFmtId="166" fontId="6" fillId="4" borderId="117" xfId="45" applyNumberFormat="1" applyFont="1" applyFill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vertical="center" wrapText="1"/>
      <protection/>
    </xf>
    <xf numFmtId="0" fontId="12" fillId="0" borderId="118" xfId="45" applyFont="1" applyFill="1" applyBorder="1" applyAlignment="1" applyProtection="1">
      <alignment horizontal="left" vertical="center" wrapText="1"/>
      <protection/>
    </xf>
    <xf numFmtId="4" fontId="10" fillId="0" borderId="94" xfId="45" applyNumberFormat="1" applyFont="1" applyBorder="1" applyAlignment="1" applyProtection="1">
      <alignment horizontal="center" vertical="center" wrapText="1"/>
      <protection/>
    </xf>
    <xf numFmtId="3" fontId="10" fillId="0" borderId="94" xfId="45" applyNumberFormat="1" applyFont="1" applyBorder="1" applyAlignment="1" applyProtection="1">
      <alignment horizontal="center" vertical="center" wrapText="1"/>
      <protection/>
    </xf>
    <xf numFmtId="4" fontId="10" fillId="0" borderId="27" xfId="45" applyNumberFormat="1" applyFont="1" applyFill="1" applyBorder="1" applyAlignment="1" applyProtection="1">
      <alignment horizontal="center" vertical="center" wrapText="1"/>
      <protection/>
    </xf>
    <xf numFmtId="4" fontId="12" fillId="0" borderId="12" xfId="45" applyNumberFormat="1" applyFont="1" applyBorder="1" applyAlignment="1" applyProtection="1">
      <alignment horizontal="center" vertical="center" wrapText="1"/>
      <protection/>
    </xf>
    <xf numFmtId="0" fontId="14" fillId="0" borderId="119" xfId="45" applyFont="1" applyBorder="1" applyAlignment="1" applyProtection="1">
      <alignment horizontal="left" vertical="center" wrapText="1"/>
      <protection/>
    </xf>
    <xf numFmtId="4" fontId="15" fillId="0" borderId="120" xfId="45" applyNumberFormat="1" applyFont="1" applyBorder="1" applyAlignment="1" applyProtection="1">
      <alignment horizontal="center" vertical="center" wrapText="1"/>
      <protection/>
    </xf>
    <xf numFmtId="3" fontId="15" fillId="0" borderId="120" xfId="45" applyNumberFormat="1" applyFont="1" applyBorder="1" applyAlignment="1" applyProtection="1">
      <alignment horizontal="center" vertical="center" wrapText="1"/>
      <protection/>
    </xf>
    <xf numFmtId="4" fontId="15" fillId="0" borderId="120" xfId="45" applyNumberFormat="1" applyFont="1" applyFill="1" applyBorder="1" applyAlignment="1" applyProtection="1">
      <alignment horizontal="center" vertical="center" wrapText="1"/>
      <protection/>
    </xf>
    <xf numFmtId="4" fontId="15" fillId="0" borderId="121" xfId="45" applyNumberFormat="1" applyFont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left" vertical="center" wrapText="1"/>
      <protection/>
    </xf>
    <xf numFmtId="0" fontId="10" fillId="0" borderId="94" xfId="45" applyFont="1" applyBorder="1" applyAlignment="1" applyProtection="1">
      <alignment horizontal="center" vertical="center" wrapText="1"/>
      <protection/>
    </xf>
    <xf numFmtId="4" fontId="10" fillId="0" borderId="27" xfId="45" applyNumberFormat="1" applyFont="1" applyBorder="1" applyAlignment="1" applyProtection="1">
      <alignment horizontal="center" vertical="center" wrapText="1"/>
      <protection/>
    </xf>
    <xf numFmtId="0" fontId="14" fillId="0" borderId="50" xfId="45" applyFont="1" applyFill="1" applyBorder="1" applyAlignment="1" applyProtection="1">
      <alignment horizontal="left" vertical="center" wrapText="1"/>
      <protection/>
    </xf>
    <xf numFmtId="4" fontId="14" fillId="0" borderId="26" xfId="45" applyNumberFormat="1" applyFont="1" applyBorder="1" applyAlignment="1" applyProtection="1">
      <alignment horizontal="center" vertical="center" wrapText="1"/>
      <protection/>
    </xf>
    <xf numFmtId="0" fontId="6" fillId="0" borderId="122" xfId="45" applyFont="1" applyBorder="1" applyProtection="1">
      <alignment/>
      <protection/>
    </xf>
    <xf numFmtId="0" fontId="10" fillId="0" borderId="0" xfId="45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Border="1" applyAlignment="1" applyProtection="1">
      <alignment horizontal="center" vertical="center" wrapText="1"/>
      <protection/>
    </xf>
    <xf numFmtId="4" fontId="10" fillId="0" borderId="123" xfId="45" applyNumberFormat="1" applyFont="1" applyBorder="1" applyAlignment="1" applyProtection="1">
      <alignment horizontal="center" vertical="center" wrapText="1"/>
      <protection/>
    </xf>
    <xf numFmtId="4" fontId="12" fillId="0" borderId="80" xfId="45" applyNumberFormat="1" applyFont="1" applyBorder="1" applyAlignment="1" applyProtection="1">
      <alignment horizontal="center" vertical="center" wrapText="1"/>
      <protection/>
    </xf>
    <xf numFmtId="0" fontId="9" fillId="0" borderId="72" xfId="45" applyFont="1" applyBorder="1" applyAlignment="1" applyProtection="1">
      <alignment horizontal="left" vertical="center" wrapText="1"/>
      <protection/>
    </xf>
    <xf numFmtId="4" fontId="15" fillId="0" borderId="73" xfId="45" applyNumberFormat="1" applyFont="1" applyBorder="1" applyAlignment="1" applyProtection="1">
      <alignment horizontal="center" vertical="center" wrapText="1"/>
      <protection/>
    </xf>
    <xf numFmtId="3" fontId="15" fillId="0" borderId="73" xfId="45" applyNumberFormat="1" applyFont="1" applyBorder="1" applyAlignment="1" applyProtection="1">
      <alignment horizontal="center" vertical="center" wrapText="1"/>
      <protection/>
    </xf>
    <xf numFmtId="4" fontId="15" fillId="0" borderId="73" xfId="45" applyNumberFormat="1" applyFont="1" applyFill="1" applyBorder="1" applyAlignment="1" applyProtection="1">
      <alignment horizontal="center" vertical="center" wrapText="1"/>
      <protection/>
    </xf>
    <xf numFmtId="4" fontId="15" fillId="0" borderId="74" xfId="45" applyNumberFormat="1" applyFont="1" applyBorder="1" applyAlignment="1" applyProtection="1">
      <alignment horizontal="center" vertical="center" wrapText="1"/>
      <protection/>
    </xf>
    <xf numFmtId="4" fontId="10" fillId="0" borderId="36" xfId="45" applyNumberFormat="1" applyFont="1" applyBorder="1" applyAlignment="1" applyProtection="1">
      <alignment horizontal="center" vertical="center" wrapText="1"/>
      <protection/>
    </xf>
    <xf numFmtId="0" fontId="12" fillId="0" borderId="96" xfId="45" applyFont="1" applyFill="1" applyBorder="1" applyAlignment="1" applyProtection="1">
      <alignment horizontal="left" vertical="center" wrapText="1"/>
      <protection/>
    </xf>
    <xf numFmtId="0" fontId="10" fillId="0" borderId="97" xfId="45" applyFont="1" applyBorder="1" applyAlignment="1" applyProtection="1">
      <alignment horizontal="center" vertical="center" wrapText="1"/>
      <protection/>
    </xf>
    <xf numFmtId="3" fontId="10" fillId="0" borderId="97" xfId="45" applyNumberFormat="1" applyFont="1" applyBorder="1" applyAlignment="1" applyProtection="1">
      <alignment horizontal="center" vertical="center" wrapText="1"/>
      <protection/>
    </xf>
    <xf numFmtId="4" fontId="10" fillId="0" borderId="98" xfId="45" applyNumberFormat="1" applyFont="1" applyBorder="1" applyAlignment="1" applyProtection="1">
      <alignment horizontal="center" vertical="center" wrapText="1"/>
      <protection/>
    </xf>
    <xf numFmtId="4" fontId="12" fillId="0" borderId="39" xfId="45" applyNumberFormat="1" applyFont="1" applyBorder="1" applyAlignment="1" applyProtection="1">
      <alignment horizontal="center" vertical="center" wrapText="1"/>
      <protection/>
    </xf>
    <xf numFmtId="0" fontId="14" fillId="0" borderId="19" xfId="45" applyFont="1" applyFill="1" applyBorder="1" applyAlignment="1" applyProtection="1">
      <alignment horizontal="left" vertical="center" wrapText="1"/>
      <protection/>
    </xf>
    <xf numFmtId="4" fontId="14" fillId="0" borderId="21" xfId="45" applyNumberFormat="1" applyFont="1" applyBorder="1" applyAlignment="1" applyProtection="1">
      <alignment horizontal="center" vertical="center" wrapText="1"/>
      <protection/>
    </xf>
    <xf numFmtId="0" fontId="6" fillId="0" borderId="0" xfId="45" applyFont="1" applyFill="1" applyBorder="1" applyProtection="1">
      <alignment/>
      <protection/>
    </xf>
    <xf numFmtId="0" fontId="23" fillId="0" borderId="0" xfId="45" applyFont="1" applyAlignment="1" applyProtection="1">
      <alignment horizontal="center" vertical="center" wrapText="1"/>
      <protection/>
    </xf>
    <xf numFmtId="0" fontId="10" fillId="0" borderId="124" xfId="45" applyFont="1" applyBorder="1" applyAlignment="1" applyProtection="1">
      <alignment wrapText="1"/>
      <protection/>
    </xf>
    <xf numFmtId="0" fontId="10" fillId="0" borderId="1" xfId="45" applyFont="1" applyBorder="1" applyAlignment="1" applyProtection="1">
      <alignment horizontal="center" vertical="center" wrapText="1"/>
      <protection/>
    </xf>
    <xf numFmtId="0" fontId="10" fillId="0" borderId="9" xfId="45" applyFont="1" applyBorder="1" applyAlignment="1" applyProtection="1">
      <alignment wrapText="1"/>
      <protection/>
    </xf>
    <xf numFmtId="0" fontId="9" fillId="0" borderId="119" xfId="45" applyFont="1" applyBorder="1" applyAlignment="1" applyProtection="1">
      <alignment horizontal="left" vertical="center" wrapText="1"/>
      <protection/>
    </xf>
    <xf numFmtId="0" fontId="10" fillId="0" borderId="100" xfId="45" applyFont="1" applyFill="1" applyBorder="1" applyAlignment="1" applyProtection="1">
      <alignment vertical="center" wrapText="1"/>
      <protection/>
    </xf>
    <xf numFmtId="3" fontId="15" fillId="0" borderId="1" xfId="45" applyNumberFormat="1" applyFont="1" applyBorder="1" applyAlignment="1" applyProtection="1">
      <alignment horizontal="center" vertical="center" wrapText="1"/>
      <protection/>
    </xf>
    <xf numFmtId="0" fontId="15" fillId="0" borderId="94" xfId="45" applyFont="1" applyBorder="1" applyAlignment="1" applyProtection="1">
      <alignment horizontal="center" vertical="center" wrapText="1"/>
      <protection/>
    </xf>
    <xf numFmtId="3" fontId="15" fillId="0" borderId="94" xfId="45" applyNumberFormat="1" applyFont="1" applyBorder="1" applyAlignment="1" applyProtection="1">
      <alignment horizontal="center" vertical="center" wrapText="1"/>
      <protection/>
    </xf>
    <xf numFmtId="4" fontId="15" fillId="0" borderId="27" xfId="45" applyNumberFormat="1" applyFont="1" applyBorder="1" applyAlignment="1" applyProtection="1">
      <alignment horizontal="center" vertical="center" wrapText="1"/>
      <protection/>
    </xf>
    <xf numFmtId="0" fontId="18" fillId="0" borderId="50" xfId="45" applyFont="1" applyFill="1" applyBorder="1" applyAlignment="1" applyProtection="1">
      <alignment horizontal="left" vertical="center" wrapText="1"/>
      <protection/>
    </xf>
    <xf numFmtId="0" fontId="12" fillId="0" borderId="0" xfId="45" applyFont="1" applyBorder="1" applyAlignment="1" applyProtection="1">
      <alignment horizontal="right" vertical="center" wrapText="1"/>
      <protection/>
    </xf>
    <xf numFmtId="0" fontId="13" fillId="0" borderId="52" xfId="45" applyFont="1" applyFill="1" applyBorder="1" applyAlignment="1" applyProtection="1">
      <alignment horizontal="center" vertical="center" wrapText="1"/>
      <protection/>
    </xf>
    <xf numFmtId="0" fontId="13" fillId="0" borderId="53" xfId="45" applyFont="1" applyFill="1" applyBorder="1" applyAlignment="1" applyProtection="1">
      <alignment horizontal="center" vertical="center" wrapText="1"/>
      <protection/>
    </xf>
    <xf numFmtId="0" fontId="13" fillId="0" borderId="54" xfId="45" applyFont="1" applyFill="1" applyBorder="1" applyAlignment="1" applyProtection="1">
      <alignment horizontal="center" vertical="center" wrapText="1"/>
      <protection/>
    </xf>
    <xf numFmtId="0" fontId="13" fillId="0" borderId="125" xfId="45" applyFont="1" applyBorder="1" applyAlignment="1" applyProtection="1">
      <alignment horizontal="center" vertical="center" wrapText="1"/>
      <protection/>
    </xf>
    <xf numFmtId="0" fontId="13" fillId="0" borderId="126" xfId="45" applyFont="1" applyBorder="1" applyAlignment="1" applyProtection="1">
      <alignment horizontal="center" vertical="center" wrapText="1"/>
      <protection/>
    </xf>
    <xf numFmtId="0" fontId="12" fillId="0" borderId="127" xfId="45" applyFont="1" applyBorder="1" applyAlignment="1" applyProtection="1">
      <alignment horizontal="center" vertical="center" wrapText="1"/>
      <protection/>
    </xf>
    <xf numFmtId="0" fontId="12" fillId="0" borderId="128" xfId="45" applyFont="1" applyBorder="1" applyAlignment="1" applyProtection="1">
      <alignment horizontal="center" vertical="center" wrapText="1"/>
      <protection/>
    </xf>
    <xf numFmtId="0" fontId="14" fillId="0" borderId="90" xfId="45" applyFont="1" applyFill="1" applyBorder="1" applyAlignment="1" applyProtection="1">
      <alignment horizontal="left" vertical="center" wrapText="1"/>
      <protection/>
    </xf>
    <xf numFmtId="4" fontId="25" fillId="0" borderId="129" xfId="45" applyNumberFormat="1" applyFont="1" applyFill="1" applyBorder="1" applyAlignment="1" applyProtection="1">
      <alignment horizontal="center" vertical="center" wrapText="1"/>
      <protection/>
    </xf>
    <xf numFmtId="0" fontId="6" fillId="0" borderId="89" xfId="45" applyFont="1" applyBorder="1" applyAlignment="1" applyProtection="1">
      <alignment wrapText="1"/>
      <protection/>
    </xf>
    <xf numFmtId="4" fontId="10" fillId="0" borderId="13" xfId="45" applyNumberFormat="1" applyFont="1" applyBorder="1" applyAlignment="1" applyProtection="1">
      <alignment horizontal="center" vertical="center" wrapText="1"/>
      <protection/>
    </xf>
    <xf numFmtId="3" fontId="10" fillId="0" borderId="13" xfId="45" applyNumberFormat="1" applyFont="1" applyBorder="1" applyAlignment="1" applyProtection="1">
      <alignment horizontal="center" vertical="center" wrapText="1"/>
      <protection/>
    </xf>
    <xf numFmtId="4" fontId="10" fillId="0" borderId="113" xfId="45" applyNumberFormat="1" applyFont="1" applyBorder="1" applyAlignment="1" applyProtection="1">
      <alignment horizontal="center" vertical="center" wrapText="1"/>
      <protection/>
    </xf>
    <xf numFmtId="0" fontId="6" fillId="0" borderId="61" xfId="45" applyFont="1" applyBorder="1" applyAlignment="1" applyProtection="1">
      <alignment wrapText="1"/>
      <protection/>
    </xf>
    <xf numFmtId="0" fontId="6" fillId="0" borderId="55" xfId="45" applyFont="1" applyBorder="1" applyProtection="1">
      <alignment/>
      <protection/>
    </xf>
    <xf numFmtId="0" fontId="10" fillId="0" borderId="61" xfId="45" applyFont="1" applyFill="1" applyBorder="1" applyAlignment="1" applyProtection="1">
      <alignment vertical="center" wrapText="1"/>
      <protection/>
    </xf>
    <xf numFmtId="0" fontId="12" fillId="0" borderId="93" xfId="45" applyFont="1" applyFill="1" applyBorder="1" applyAlignment="1" applyProtection="1">
      <alignment horizontal="left" vertical="center" wrapText="1"/>
      <protection/>
    </xf>
    <xf numFmtId="4" fontId="12" fillId="0" borderId="63" xfId="45" applyNumberFormat="1" applyFont="1" applyBorder="1" applyAlignment="1" applyProtection="1">
      <alignment horizontal="center" vertical="center" wrapText="1"/>
      <protection/>
    </xf>
    <xf numFmtId="4" fontId="15" fillId="0" borderId="130" xfId="45" applyNumberFormat="1" applyFont="1" applyBorder="1" applyAlignment="1" applyProtection="1">
      <alignment horizontal="center" vertical="center" wrapText="1"/>
      <protection/>
    </xf>
    <xf numFmtId="0" fontId="14" fillId="0" borderId="131" xfId="45" applyFont="1" applyFill="1" applyBorder="1" applyAlignment="1" applyProtection="1">
      <alignment horizontal="left" vertical="center" wrapText="1"/>
      <protection/>
    </xf>
    <xf numFmtId="0" fontId="14" fillId="0" borderId="132" xfId="45" applyFont="1" applyFill="1" applyBorder="1" applyAlignment="1" applyProtection="1">
      <alignment horizontal="left" vertical="center" wrapText="1"/>
      <protection/>
    </xf>
    <xf numFmtId="4" fontId="14" fillId="0" borderId="67" xfId="45" applyNumberFormat="1" applyFont="1" applyBorder="1" applyAlignment="1" applyProtection="1">
      <alignment horizontal="center" vertical="center" wrapText="1"/>
      <protection/>
    </xf>
    <xf numFmtId="0" fontId="32" fillId="0" borderId="55" xfId="0" applyFont="1" applyFill="1" applyBorder="1" applyAlignment="1" applyProtection="1">
      <alignment vertical="center"/>
      <protection/>
    </xf>
    <xf numFmtId="4" fontId="6" fillId="0" borderId="7" xfId="45" applyNumberFormat="1" applyFont="1" applyBorder="1" applyProtection="1">
      <alignment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měny 2" xfId="21"/>
    <cellStyle name="měny 3" xfId="22"/>
    <cellStyle name="Normálna 2" xfId="23"/>
    <cellStyle name="Normální 10" xfId="24"/>
    <cellStyle name="normální 2" xfId="25"/>
    <cellStyle name="normální 2 2" xfId="26"/>
    <cellStyle name="normální 3" xfId="27"/>
    <cellStyle name="normální 3 2" xfId="28"/>
    <cellStyle name="normální 3 2 2" xfId="29"/>
    <cellStyle name="normální 3 3" xfId="30"/>
    <cellStyle name="normální 3_1" xfId="31"/>
    <cellStyle name="normální 3_Příloha č. 2" xfId="32"/>
    <cellStyle name="normální 4" xfId="33"/>
    <cellStyle name="normální 4 2" xfId="34"/>
    <cellStyle name="normální 4_1" xfId="35"/>
    <cellStyle name="normální 5" xfId="36"/>
    <cellStyle name="normální 5 2" xfId="37"/>
    <cellStyle name="normální 5 3" xfId="38"/>
    <cellStyle name="normální 5_Briklis Brno" xfId="39"/>
    <cellStyle name="Normální 6" xfId="40"/>
    <cellStyle name="Normální 7" xfId="41"/>
    <cellStyle name="Normální 8" xfId="42"/>
    <cellStyle name="Normální 9" xfId="43"/>
    <cellStyle name="Standard_Preis" xfId="44"/>
    <cellStyle name="Excel Built-in Normal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FF66"/>
      <rgbColor rgb="00FFC000"/>
      <rgbColor rgb="00FF9900"/>
      <rgbColor rgb="00FF3333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tabSelected="1" workbookViewId="0" topLeftCell="A1">
      <selection activeCell="F28" sqref="F28"/>
    </sheetView>
  </sheetViews>
  <sheetFormatPr defaultColWidth="8.7109375" defaultRowHeight="12.75"/>
  <cols>
    <col min="1" max="1" width="21.00390625" style="1" customWidth="1"/>
    <col min="2" max="2" width="29.421875" style="1" customWidth="1"/>
    <col min="3" max="16384" width="8.7109375" style="1" customWidth="1"/>
  </cols>
  <sheetData>
    <row r="2" ht="12.75">
      <c r="A2" s="2" t="s">
        <v>0</v>
      </c>
    </row>
    <row r="3" spans="1:4" ht="12.75">
      <c r="A3" s="3" t="s">
        <v>1</v>
      </c>
      <c r="B3" s="4">
        <f>PS1!$F$18</f>
        <v>0</v>
      </c>
      <c r="D3" s="5" t="s">
        <v>2</v>
      </c>
    </row>
    <row r="4" spans="1:2" ht="12.75">
      <c r="A4" s="3" t="s">
        <v>3</v>
      </c>
      <c r="B4" s="4">
        <f>PS2!$F$17</f>
        <v>0</v>
      </c>
    </row>
    <row r="5" spans="1:2" ht="12.75">
      <c r="A5" s="3" t="s">
        <v>4</v>
      </c>
      <c r="B5" s="4">
        <f>PS3!$F$14</f>
        <v>0</v>
      </c>
    </row>
    <row r="6" spans="1:2" ht="12.75">
      <c r="A6" s="3" t="s">
        <v>5</v>
      </c>
      <c r="B6" s="4">
        <f>PS4!$F$14</f>
        <v>0</v>
      </c>
    </row>
    <row r="7" spans="1:2" ht="12.75">
      <c r="A7" s="3" t="s">
        <v>6</v>
      </c>
      <c r="B7" s="4">
        <f>PS5!$F$15</f>
        <v>0</v>
      </c>
    </row>
    <row r="8" spans="1:2" ht="12.75">
      <c r="A8" s="3" t="s">
        <v>7</v>
      </c>
      <c r="B8" s="4">
        <f>PS6!$F$19</f>
        <v>0</v>
      </c>
    </row>
    <row r="9" spans="1:2" ht="12.75">
      <c r="A9" s="3" t="s">
        <v>8</v>
      </c>
      <c r="B9" s="4">
        <f>PS7!$F$12</f>
        <v>0</v>
      </c>
    </row>
    <row r="10" spans="1:2" ht="12.75">
      <c r="A10" s="3" t="s">
        <v>9</v>
      </c>
      <c r="B10" s="4">
        <f>PS8!$F$18</f>
        <v>0</v>
      </c>
    </row>
    <row r="11" spans="1:2" ht="12.75">
      <c r="A11" s="3" t="s">
        <v>10</v>
      </c>
      <c r="B11" s="4">
        <f>PS9!$F$14</f>
        <v>0</v>
      </c>
    </row>
    <row r="12" spans="1:2" ht="12.75">
      <c r="A12" s="3" t="s">
        <v>11</v>
      </c>
      <c r="B12" s="4">
        <f>PS10!$F$14</f>
        <v>0</v>
      </c>
    </row>
    <row r="13" spans="1:2" ht="12.75">
      <c r="A13" s="3" t="s">
        <v>12</v>
      </c>
      <c r="B13" s="4" t="s">
        <v>13</v>
      </c>
    </row>
    <row r="14" spans="1:2" ht="12.75">
      <c r="A14" s="3" t="s">
        <v>14</v>
      </c>
      <c r="B14" s="4">
        <f>PS12!$F$12</f>
        <v>0</v>
      </c>
    </row>
    <row r="15" spans="1:2" ht="12.75">
      <c r="A15" s="3" t="s">
        <v>15</v>
      </c>
      <c r="B15" s="4" t="s">
        <v>13</v>
      </c>
    </row>
    <row r="16" spans="1:2" ht="12.75">
      <c r="A16" s="3" t="s">
        <v>16</v>
      </c>
      <c r="B16" s="4">
        <f>PS14!$F$14</f>
        <v>0</v>
      </c>
    </row>
    <row r="17" spans="1:2" ht="12.75">
      <c r="A17" s="3" t="s">
        <v>17</v>
      </c>
      <c r="B17" s="4">
        <f>PS15!$F$29</f>
        <v>0</v>
      </c>
    </row>
    <row r="18" spans="1:2" ht="12.75">
      <c r="A18" s="3" t="s">
        <v>18</v>
      </c>
      <c r="B18" s="4" t="s">
        <v>13</v>
      </c>
    </row>
    <row r="19" spans="1:2" ht="12.75">
      <c r="A19" s="3" t="s">
        <v>19</v>
      </c>
      <c r="B19" s="6">
        <f>'Tab.17a'!$G$39</f>
        <v>0</v>
      </c>
    </row>
    <row r="20" spans="1:2" ht="12.75">
      <c r="A20" s="3" t="s">
        <v>20</v>
      </c>
      <c r="B20" s="4">
        <f>'Tab.17b'!$G$36</f>
        <v>0</v>
      </c>
    </row>
    <row r="21" spans="1:2" ht="12.75">
      <c r="A21" s="3" t="s">
        <v>21</v>
      </c>
      <c r="B21" s="6">
        <f>'Tab.17c'!$G$13</f>
        <v>0</v>
      </c>
    </row>
    <row r="22" spans="1:2" ht="12.75">
      <c r="A22" s="3" t="s">
        <v>22</v>
      </c>
      <c r="B22" s="4">
        <f>'Tab.18'!$F$11</f>
        <v>0</v>
      </c>
    </row>
    <row r="23" spans="1:2" ht="12.75">
      <c r="A23" s="3" t="s">
        <v>23</v>
      </c>
      <c r="B23" s="4">
        <f>'Tab.19'!$I$25</f>
        <v>0</v>
      </c>
    </row>
    <row r="24" spans="1:2" ht="12.75">
      <c r="A24" s="3" t="s">
        <v>24</v>
      </c>
      <c r="B24" s="4">
        <f>'Tab.20'!$F$11</f>
        <v>0</v>
      </c>
    </row>
    <row r="25" spans="1:2" ht="12.75">
      <c r="A25" s="3" t="s">
        <v>25</v>
      </c>
      <c r="B25" s="4">
        <f>'Tab.21'!$F$25</f>
        <v>0</v>
      </c>
    </row>
    <row r="26" spans="1:2" ht="12.75">
      <c r="A26" s="3" t="s">
        <v>26</v>
      </c>
      <c r="B26" s="4">
        <f>'Tab.22'!$F$29</f>
        <v>0</v>
      </c>
    </row>
    <row r="27" spans="1:2" ht="12.75">
      <c r="A27" s="3" t="s">
        <v>27</v>
      </c>
      <c r="B27" s="4">
        <f>'Tab.23'!$F$12</f>
        <v>0</v>
      </c>
    </row>
    <row r="28" spans="1:2" ht="12.75">
      <c r="A28" s="3" t="s">
        <v>28</v>
      </c>
      <c r="B28" s="4">
        <f>'Tab.24'!$F$13</f>
        <v>0</v>
      </c>
    </row>
    <row r="29" spans="1:2" ht="12.75">
      <c r="A29" s="3" t="s">
        <v>29</v>
      </c>
      <c r="B29" s="4" t="s">
        <v>13</v>
      </c>
    </row>
    <row r="30" spans="1:2" ht="12.75">
      <c r="A30" s="3" t="s">
        <v>30</v>
      </c>
      <c r="B30" s="4">
        <f>'Tab.26'!$F$15</f>
        <v>0</v>
      </c>
    </row>
    <row r="31" spans="1:2" ht="12.75">
      <c r="A31" s="7" t="s">
        <v>31</v>
      </c>
      <c r="B31" s="4">
        <f>'Tab.28'!$F$9</f>
        <v>0</v>
      </c>
    </row>
    <row r="32" spans="1:2" ht="12.75">
      <c r="A32" s="7" t="s">
        <v>32</v>
      </c>
      <c r="B32" s="4">
        <f>'Tab.30'!$F$14</f>
        <v>0</v>
      </c>
    </row>
    <row r="34" spans="1:2" ht="12.75">
      <c r="A34" s="8" t="s">
        <v>33</v>
      </c>
      <c r="B34" s="9">
        <f>SUM(B3:B32)</f>
        <v>0</v>
      </c>
    </row>
  </sheetData>
  <sheetProtection password="CC06" sheet="1" objects="1" scenario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421875" style="1" customWidth="1"/>
    <col min="5" max="5" width="19.00390625" style="1" customWidth="1"/>
    <col min="6" max="6" width="30.0039062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66</v>
      </c>
      <c r="G1" s="10"/>
      <c r="H1" s="10"/>
      <c r="I1" s="10"/>
      <c r="J1" s="10"/>
    </row>
    <row r="2" spans="2:10" ht="20.25">
      <c r="B2" s="101" t="s">
        <v>67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37</v>
      </c>
      <c r="C3" s="102"/>
      <c r="D3" s="102"/>
      <c r="E3" s="102"/>
      <c r="F3" s="102"/>
      <c r="G3" s="10"/>
      <c r="H3" s="10"/>
      <c r="I3" s="10"/>
      <c r="J3" s="10"/>
    </row>
    <row r="4" spans="2:10" ht="42.75">
      <c r="B4" s="12" t="s">
        <v>38</v>
      </c>
      <c r="C4" s="13" t="s">
        <v>39</v>
      </c>
      <c r="D4" s="13" t="s">
        <v>40</v>
      </c>
      <c r="E4" s="13" t="s">
        <v>41</v>
      </c>
      <c r="F4" s="14" t="s">
        <v>42</v>
      </c>
      <c r="G4" s="10"/>
      <c r="H4" s="10"/>
      <c r="I4" s="10"/>
      <c r="J4" s="10"/>
    </row>
    <row r="5" spans="2:10" ht="18.75">
      <c r="B5" s="15" t="s">
        <v>43</v>
      </c>
      <c r="C5" s="16"/>
      <c r="D5" s="16"/>
      <c r="E5" s="16"/>
      <c r="F5" s="17"/>
      <c r="G5" s="10"/>
      <c r="H5" s="10"/>
      <c r="I5" s="10"/>
      <c r="J5" s="10"/>
    </row>
    <row r="6" spans="2:10" ht="12.75">
      <c r="B6" s="75" t="s">
        <v>223</v>
      </c>
      <c r="C6" s="18" t="s">
        <v>44</v>
      </c>
      <c r="D6" s="18">
        <v>1</v>
      </c>
      <c r="E6" s="142"/>
      <c r="F6" s="19">
        <f>D6*E6*4</f>
        <v>0</v>
      </c>
      <c r="G6" s="10"/>
      <c r="H6" s="10"/>
      <c r="I6" s="10"/>
      <c r="J6" s="10"/>
    </row>
    <row r="7" spans="2:10" ht="12.75">
      <c r="B7" s="77" t="s">
        <v>252</v>
      </c>
      <c r="C7" s="18" t="s">
        <v>45</v>
      </c>
      <c r="D7" s="18">
        <v>30</v>
      </c>
      <c r="E7" s="142"/>
      <c r="F7" s="19">
        <f aca="true" t="shared" si="0" ref="F7:F8">D7*E7*4</f>
        <v>0</v>
      </c>
      <c r="G7" s="10"/>
      <c r="H7" s="10"/>
      <c r="I7" s="10"/>
      <c r="J7" s="10"/>
    </row>
    <row r="8" spans="2:10" ht="12.75">
      <c r="B8" s="77" t="s">
        <v>253</v>
      </c>
      <c r="C8" s="18" t="s">
        <v>45</v>
      </c>
      <c r="D8" s="18">
        <v>6</v>
      </c>
      <c r="E8" s="142"/>
      <c r="F8" s="19">
        <f t="shared" si="0"/>
        <v>0</v>
      </c>
      <c r="G8" s="10"/>
      <c r="H8" s="10"/>
      <c r="I8" s="10"/>
      <c r="J8" s="10"/>
    </row>
    <row r="9" spans="2:10" ht="12.75">
      <c r="B9" s="29" t="s">
        <v>46</v>
      </c>
      <c r="C9" s="25"/>
      <c r="D9" s="25"/>
      <c r="E9" s="25"/>
      <c r="F9" s="30">
        <f>SUM(F6:F8)</f>
        <v>0</v>
      </c>
      <c r="G9" s="10"/>
      <c r="H9" s="10"/>
      <c r="I9" s="10"/>
      <c r="J9" s="10"/>
    </row>
    <row r="10" spans="2:10" ht="18.75">
      <c r="B10" s="85" t="s">
        <v>47</v>
      </c>
      <c r="C10" s="86"/>
      <c r="D10" s="86"/>
      <c r="E10" s="86"/>
      <c r="F10" s="94"/>
      <c r="G10" s="10"/>
      <c r="H10" s="10"/>
      <c r="I10" s="10"/>
      <c r="J10" s="10"/>
    </row>
    <row r="11" spans="2:10" ht="12.75">
      <c r="B11" s="77" t="s">
        <v>250</v>
      </c>
      <c r="C11" s="18" t="s">
        <v>48</v>
      </c>
      <c r="D11" s="18">
        <v>5</v>
      </c>
      <c r="E11" s="142"/>
      <c r="F11" s="87">
        <f aca="true" t="shared" si="1" ref="F11:F12">D11*E11*4</f>
        <v>0</v>
      </c>
      <c r="G11" s="10"/>
      <c r="H11" s="10"/>
      <c r="I11" s="10"/>
      <c r="J11" s="10"/>
    </row>
    <row r="12" spans="2:10" ht="12.75">
      <c r="B12" s="77" t="s">
        <v>251</v>
      </c>
      <c r="C12" s="18" t="s">
        <v>48</v>
      </c>
      <c r="D12" s="25">
        <v>2</v>
      </c>
      <c r="E12" s="142"/>
      <c r="F12" s="87">
        <f t="shared" si="1"/>
        <v>0</v>
      </c>
      <c r="G12" s="10"/>
      <c r="H12" s="10"/>
      <c r="I12" s="10"/>
      <c r="J12" s="10"/>
    </row>
    <row r="13" spans="2:10" ht="15.75" thickBot="1">
      <c r="B13" s="88" t="s">
        <v>50</v>
      </c>
      <c r="C13" s="89"/>
      <c r="D13" s="89"/>
      <c r="E13" s="89"/>
      <c r="F13" s="90">
        <f>SUM(F11:F12)</f>
        <v>0</v>
      </c>
      <c r="G13" s="10"/>
      <c r="H13" s="10"/>
      <c r="I13" s="10"/>
      <c r="J13" s="10"/>
    </row>
    <row r="14" spans="2:10" ht="19.5" thickBot="1">
      <c r="B14" s="82" t="s">
        <v>51</v>
      </c>
      <c r="C14" s="83"/>
      <c r="D14" s="83"/>
      <c r="E14" s="83"/>
      <c r="F14" s="84">
        <f>SUM(F13,F9)</f>
        <v>0</v>
      </c>
      <c r="G14" s="10"/>
      <c r="H14" s="10"/>
      <c r="I14" s="10"/>
      <c r="J14" s="10"/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2.75">
      <c r="B16" s="10" t="s">
        <v>222</v>
      </c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57421875" style="1" customWidth="1"/>
    <col min="5" max="5" width="17.00390625" style="1" customWidth="1"/>
    <col min="6" max="6" width="31.2812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68</v>
      </c>
      <c r="G1" s="10"/>
      <c r="H1" s="10"/>
      <c r="I1" s="10"/>
      <c r="J1" s="10"/>
    </row>
    <row r="2" spans="2:10" ht="20.25">
      <c r="B2" s="101" t="s">
        <v>69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37</v>
      </c>
      <c r="C3" s="102"/>
      <c r="D3" s="102"/>
      <c r="E3" s="102"/>
      <c r="F3" s="102"/>
      <c r="G3" s="10"/>
      <c r="H3" s="10"/>
      <c r="I3" s="10"/>
      <c r="J3" s="10"/>
    </row>
    <row r="4" spans="2:10" ht="41.25" customHeight="1">
      <c r="B4" s="12" t="s">
        <v>38</v>
      </c>
      <c r="C4" s="13" t="s">
        <v>39</v>
      </c>
      <c r="D4" s="13" t="s">
        <v>40</v>
      </c>
      <c r="E4" s="13" t="s">
        <v>41</v>
      </c>
      <c r="F4" s="14" t="s">
        <v>42</v>
      </c>
      <c r="G4" s="10"/>
      <c r="H4" s="10"/>
      <c r="I4" s="10"/>
      <c r="J4" s="10"/>
    </row>
    <row r="5" spans="2:10" ht="18.75">
      <c r="B5" s="15" t="s">
        <v>43</v>
      </c>
      <c r="C5" s="16"/>
      <c r="D5" s="16"/>
      <c r="E5" s="16"/>
      <c r="F5" s="17"/>
      <c r="G5" s="10"/>
      <c r="H5" s="10"/>
      <c r="I5" s="10"/>
      <c r="J5" s="10"/>
    </row>
    <row r="6" spans="2:10" ht="12.75">
      <c r="B6" s="75" t="s">
        <v>223</v>
      </c>
      <c r="C6" s="18" t="s">
        <v>44</v>
      </c>
      <c r="D6" s="18">
        <v>1</v>
      </c>
      <c r="E6" s="142"/>
      <c r="F6" s="19">
        <f>D6*E6*4</f>
        <v>0</v>
      </c>
      <c r="G6" s="10"/>
      <c r="H6" s="10"/>
      <c r="I6" s="10"/>
      <c r="J6" s="10"/>
    </row>
    <row r="7" spans="2:10" ht="12.75">
      <c r="B7" s="77" t="s">
        <v>252</v>
      </c>
      <c r="C7" s="18" t="s">
        <v>45</v>
      </c>
      <c r="D7" s="18">
        <v>30</v>
      </c>
      <c r="E7" s="142"/>
      <c r="F7" s="19">
        <f aca="true" t="shared" si="0" ref="F7:F8">D7*E7*4</f>
        <v>0</v>
      </c>
      <c r="G7" s="10"/>
      <c r="H7" s="10"/>
      <c r="I7" s="10"/>
      <c r="J7" s="10"/>
    </row>
    <row r="8" spans="2:10" ht="12.75">
      <c r="B8" s="77" t="s">
        <v>253</v>
      </c>
      <c r="C8" s="18" t="s">
        <v>45</v>
      </c>
      <c r="D8" s="18">
        <v>5</v>
      </c>
      <c r="E8" s="142"/>
      <c r="F8" s="19">
        <f t="shared" si="0"/>
        <v>0</v>
      </c>
      <c r="G8" s="10"/>
      <c r="H8" s="10"/>
      <c r="I8" s="10"/>
      <c r="J8" s="10"/>
    </row>
    <row r="9" spans="2:10" ht="12.75">
      <c r="B9" s="29" t="s">
        <v>46</v>
      </c>
      <c r="C9" s="25"/>
      <c r="D9" s="25"/>
      <c r="E9" s="25"/>
      <c r="F9" s="30">
        <f>SUM(F6:F8)</f>
        <v>0</v>
      </c>
      <c r="G9" s="10"/>
      <c r="H9" s="10"/>
      <c r="I9" s="10"/>
      <c r="J9" s="10"/>
    </row>
    <row r="10" spans="2:10" ht="18.75">
      <c r="B10" s="85" t="s">
        <v>47</v>
      </c>
      <c r="C10" s="86"/>
      <c r="D10" s="86"/>
      <c r="E10" s="86"/>
      <c r="F10" s="94"/>
      <c r="G10" s="10"/>
      <c r="H10" s="10"/>
      <c r="I10" s="10"/>
      <c r="J10" s="10"/>
    </row>
    <row r="11" spans="2:10" ht="12.75">
      <c r="B11" s="77" t="s">
        <v>250</v>
      </c>
      <c r="C11" s="18" t="s">
        <v>48</v>
      </c>
      <c r="D11" s="18">
        <v>5</v>
      </c>
      <c r="E11" s="142"/>
      <c r="F11" s="87">
        <f aca="true" t="shared" si="1" ref="F11:F12">D11*E11*4</f>
        <v>0</v>
      </c>
      <c r="G11" s="10"/>
      <c r="H11" s="10"/>
      <c r="I11" s="10"/>
      <c r="J11" s="10"/>
    </row>
    <row r="12" spans="2:10" ht="12.75">
      <c r="B12" s="77" t="s">
        <v>251</v>
      </c>
      <c r="C12" s="18" t="s">
        <v>48</v>
      </c>
      <c r="D12" s="25">
        <v>1</v>
      </c>
      <c r="E12" s="142"/>
      <c r="F12" s="87">
        <f t="shared" si="1"/>
        <v>0</v>
      </c>
      <c r="G12" s="10"/>
      <c r="H12" s="10"/>
      <c r="I12" s="10"/>
      <c r="J12" s="10"/>
    </row>
    <row r="13" spans="2:10" ht="15.75" thickBot="1">
      <c r="B13" s="88" t="s">
        <v>50</v>
      </c>
      <c r="C13" s="89"/>
      <c r="D13" s="89"/>
      <c r="E13" s="89"/>
      <c r="F13" s="90">
        <f>SUM(F11:F12)</f>
        <v>0</v>
      </c>
      <c r="G13" s="10"/>
      <c r="H13" s="10"/>
      <c r="I13" s="10"/>
      <c r="J13" s="10"/>
    </row>
    <row r="14" spans="2:10" ht="19.5" thickBot="1">
      <c r="B14" s="82" t="s">
        <v>51</v>
      </c>
      <c r="C14" s="83"/>
      <c r="D14" s="83"/>
      <c r="E14" s="83"/>
      <c r="F14" s="84">
        <f>SUM(F13,F9)</f>
        <v>0</v>
      </c>
      <c r="G14" s="10"/>
      <c r="H14" s="10"/>
      <c r="I14" s="10"/>
      <c r="J14" s="10"/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2.75">
      <c r="B16" s="10" t="s">
        <v>222</v>
      </c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 topLeftCell="A1">
      <selection activeCell="D26" sqref="D26"/>
    </sheetView>
  </sheetViews>
  <sheetFormatPr defaultColWidth="8.7109375" defaultRowHeight="12.75"/>
  <cols>
    <col min="1" max="1" width="2.8515625" style="1" customWidth="1"/>
    <col min="2" max="2" width="100.7109375" style="1" customWidth="1"/>
    <col min="3" max="3" width="10.28125" style="1" customWidth="1"/>
    <col min="4" max="4" width="11.28125" style="1" customWidth="1"/>
    <col min="5" max="5" width="12.28125" style="1" customWidth="1"/>
    <col min="6" max="6" width="17.2812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70</v>
      </c>
      <c r="G1" s="10"/>
      <c r="H1" s="10"/>
      <c r="I1" s="10"/>
      <c r="J1" s="10"/>
    </row>
    <row r="2" spans="2:10" ht="20.25">
      <c r="B2" s="101" t="s">
        <v>71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72</v>
      </c>
      <c r="C3" s="102"/>
      <c r="D3" s="102"/>
      <c r="E3" s="102"/>
      <c r="F3" s="102"/>
      <c r="G3" s="10"/>
      <c r="H3" s="10"/>
      <c r="I3" s="10"/>
      <c r="J3" s="10"/>
    </row>
    <row r="4" spans="2:10" ht="12.75">
      <c r="B4" s="12"/>
      <c r="C4" s="13"/>
      <c r="D4" s="13"/>
      <c r="E4" s="13"/>
      <c r="F4" s="14"/>
      <c r="G4" s="10"/>
      <c r="H4" s="10"/>
      <c r="I4" s="10"/>
      <c r="J4" s="10"/>
    </row>
    <row r="5" spans="2:10" ht="18.75">
      <c r="B5" s="15"/>
      <c r="C5" s="16"/>
      <c r="D5" s="16"/>
      <c r="E5" s="43"/>
      <c r="F5" s="17"/>
      <c r="G5" s="10"/>
      <c r="H5" s="10"/>
      <c r="I5" s="10"/>
      <c r="J5" s="10"/>
    </row>
    <row r="6" spans="2:10" ht="12.75">
      <c r="B6" s="20"/>
      <c r="C6" s="18"/>
      <c r="D6" s="18"/>
      <c r="E6" s="44"/>
      <c r="F6" s="19"/>
      <c r="G6" s="10"/>
      <c r="H6" s="10"/>
      <c r="I6" s="10"/>
      <c r="J6" s="10"/>
    </row>
    <row r="7" spans="2:10" ht="12.75">
      <c r="B7" s="45"/>
      <c r="C7" s="18"/>
      <c r="D7" s="18"/>
      <c r="E7" s="44"/>
      <c r="F7" s="19"/>
      <c r="G7" s="10"/>
      <c r="H7" s="10"/>
      <c r="I7" s="10"/>
      <c r="J7" s="10"/>
    </row>
    <row r="8" spans="2:10" ht="12.75">
      <c r="B8" s="20"/>
      <c r="C8" s="18"/>
      <c r="D8" s="18"/>
      <c r="E8" s="46"/>
      <c r="F8" s="19"/>
      <c r="G8" s="10"/>
      <c r="H8" s="10"/>
      <c r="I8" s="10"/>
      <c r="J8" s="10"/>
    </row>
    <row r="9" spans="2:10" ht="12.75">
      <c r="B9" s="20"/>
      <c r="C9" s="18"/>
      <c r="D9" s="18"/>
      <c r="E9" s="46"/>
      <c r="F9" s="19"/>
      <c r="G9" s="10"/>
      <c r="H9" s="10"/>
      <c r="I9" s="10"/>
      <c r="J9" s="10"/>
    </row>
    <row r="10" spans="2:10" ht="12.75">
      <c r="B10" s="22"/>
      <c r="C10" s="23"/>
      <c r="D10" s="23"/>
      <c r="E10" s="47"/>
      <c r="F10" s="19"/>
      <c r="G10" s="10"/>
      <c r="H10" s="10"/>
      <c r="I10" s="10"/>
      <c r="J10" s="10"/>
    </row>
    <row r="11" spans="2:10" ht="18.75">
      <c r="B11" s="15"/>
      <c r="C11" s="16"/>
      <c r="D11" s="16"/>
      <c r="E11" s="43"/>
      <c r="F11" s="19"/>
      <c r="G11" s="10"/>
      <c r="H11" s="10"/>
      <c r="I11" s="10"/>
      <c r="J11" s="10"/>
    </row>
    <row r="12" spans="2:10" ht="12.75">
      <c r="B12" s="20"/>
      <c r="C12" s="18"/>
      <c r="D12" s="18"/>
      <c r="E12" s="46"/>
      <c r="F12" s="19"/>
      <c r="G12" s="10"/>
      <c r="H12" s="10"/>
      <c r="I12" s="10"/>
      <c r="J12" s="10"/>
    </row>
    <row r="13" spans="2:10" ht="12.75">
      <c r="B13" s="20"/>
      <c r="C13" s="18"/>
      <c r="D13" s="25"/>
      <c r="E13" s="48"/>
      <c r="F13" s="19"/>
      <c r="G13" s="10"/>
      <c r="H13" s="10"/>
      <c r="I13" s="10"/>
      <c r="J13" s="10"/>
    </row>
    <row r="14" spans="2:10" ht="12.75">
      <c r="B14" s="22"/>
      <c r="C14" s="23"/>
      <c r="D14" s="23"/>
      <c r="E14" s="47"/>
      <c r="F14" s="32"/>
      <c r="G14" s="10"/>
      <c r="H14" s="10"/>
      <c r="I14" s="10"/>
      <c r="J14" s="10"/>
    </row>
    <row r="15" spans="2:10" ht="18.75">
      <c r="B15" s="26"/>
      <c r="C15" s="27"/>
      <c r="D15" s="27"/>
      <c r="E15" s="27"/>
      <c r="F15" s="28"/>
      <c r="G15" s="10"/>
      <c r="H15" s="10"/>
      <c r="I15" s="10"/>
      <c r="J15" s="10"/>
    </row>
    <row r="16" spans="2:10" ht="12.7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2.75">
      <c r="B18" s="10"/>
      <c r="C18" s="10"/>
      <c r="D18" s="10"/>
      <c r="E18" s="10"/>
      <c r="F18" s="10"/>
      <c r="G18" s="10"/>
      <c r="H18" s="10"/>
      <c r="I18" s="10"/>
      <c r="J18" s="10"/>
    </row>
  </sheetData>
  <sheetProtection selectLockedCells="1" selectUnlockedCell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 topLeftCell="A1">
      <selection activeCell="E10" sqref="E10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28125" style="1" customWidth="1"/>
    <col min="5" max="5" width="20.140625" style="1" customWidth="1"/>
    <col min="6" max="6" width="29.710937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73</v>
      </c>
      <c r="G1" s="10"/>
      <c r="H1" s="10"/>
      <c r="I1" s="10"/>
      <c r="J1" s="10"/>
    </row>
    <row r="2" spans="2:10" ht="20.25">
      <c r="B2" s="101" t="s">
        <v>74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37</v>
      </c>
      <c r="C3" s="102"/>
      <c r="D3" s="102"/>
      <c r="E3" s="102"/>
      <c r="F3" s="102"/>
      <c r="G3" s="10"/>
      <c r="H3" s="10"/>
      <c r="I3" s="10"/>
      <c r="J3" s="10"/>
    </row>
    <row r="4" spans="2:10" ht="42.75">
      <c r="B4" s="12" t="s">
        <v>38</v>
      </c>
      <c r="C4" s="13" t="s">
        <v>39</v>
      </c>
      <c r="D4" s="13" t="s">
        <v>40</v>
      </c>
      <c r="E4" s="13" t="s">
        <v>41</v>
      </c>
      <c r="F4" s="14" t="s">
        <v>42</v>
      </c>
      <c r="G4" s="10"/>
      <c r="H4" s="10"/>
      <c r="I4" s="10"/>
      <c r="J4" s="10"/>
    </row>
    <row r="5" spans="2:10" ht="18.75">
      <c r="B5" s="15" t="s">
        <v>43</v>
      </c>
      <c r="C5" s="16"/>
      <c r="D5" s="16"/>
      <c r="E5" s="16"/>
      <c r="F5" s="17"/>
      <c r="G5" s="10"/>
      <c r="H5" s="10"/>
      <c r="I5" s="10"/>
      <c r="J5" s="10"/>
    </row>
    <row r="6" spans="2:10" ht="12.75">
      <c r="B6" s="75" t="s">
        <v>223</v>
      </c>
      <c r="C6" s="18" t="s">
        <v>44</v>
      </c>
      <c r="D6" s="18">
        <v>1</v>
      </c>
      <c r="E6" s="142"/>
      <c r="F6" s="19">
        <f>D6*E6*4</f>
        <v>0</v>
      </c>
      <c r="G6" s="10"/>
      <c r="H6" s="10"/>
      <c r="I6" s="10"/>
      <c r="J6" s="10"/>
    </row>
    <row r="7" spans="2:10" ht="12.75">
      <c r="B7" s="77" t="s">
        <v>252</v>
      </c>
      <c r="C7" s="18" t="s">
        <v>45</v>
      </c>
      <c r="D7" s="18">
        <v>30</v>
      </c>
      <c r="E7" s="142"/>
      <c r="F7" s="19">
        <f>D7*E7*4</f>
        <v>0</v>
      </c>
      <c r="G7" s="10"/>
      <c r="H7" s="10"/>
      <c r="I7" s="10"/>
      <c r="J7" s="10"/>
    </row>
    <row r="8" spans="2:10" ht="12.75">
      <c r="B8" s="29" t="s">
        <v>46</v>
      </c>
      <c r="C8" s="25"/>
      <c r="D8" s="25"/>
      <c r="E8" s="25"/>
      <c r="F8" s="30">
        <f>SUM(F6:F7)</f>
        <v>0</v>
      </c>
      <c r="G8" s="10"/>
      <c r="H8" s="10"/>
      <c r="I8" s="10"/>
      <c r="J8" s="10"/>
    </row>
    <row r="9" spans="2:10" ht="18.75">
      <c r="B9" s="15" t="s">
        <v>47</v>
      </c>
      <c r="C9" s="16"/>
      <c r="D9" s="16"/>
      <c r="E9" s="16"/>
      <c r="F9" s="31"/>
      <c r="G9" s="10"/>
      <c r="H9" s="10"/>
      <c r="I9" s="10"/>
      <c r="J9" s="10"/>
    </row>
    <row r="10" spans="2:10" ht="12.75">
      <c r="B10" s="77" t="s">
        <v>250</v>
      </c>
      <c r="C10" s="18" t="s">
        <v>48</v>
      </c>
      <c r="D10" s="18">
        <v>5</v>
      </c>
      <c r="E10" s="142"/>
      <c r="F10" s="19">
        <f>D10*E10*4</f>
        <v>0</v>
      </c>
      <c r="G10" s="10"/>
      <c r="H10" s="10"/>
      <c r="I10" s="10"/>
      <c r="J10" s="10"/>
    </row>
    <row r="11" spans="2:10" ht="12.75">
      <c r="B11" s="22" t="s">
        <v>50</v>
      </c>
      <c r="C11" s="23"/>
      <c r="D11" s="23"/>
      <c r="E11" s="23"/>
      <c r="F11" s="24">
        <f>SUM(F10:F10)</f>
        <v>0</v>
      </c>
      <c r="G11" s="10"/>
      <c r="H11" s="10"/>
      <c r="I11" s="10"/>
      <c r="J11" s="10"/>
    </row>
    <row r="12" spans="2:10" ht="18.75">
      <c r="B12" s="26" t="s">
        <v>51</v>
      </c>
      <c r="C12" s="27"/>
      <c r="D12" s="27"/>
      <c r="E12" s="27"/>
      <c r="F12" s="28">
        <f>SUM(F11,F8)</f>
        <v>0</v>
      </c>
      <c r="G12" s="10"/>
      <c r="H12" s="10"/>
      <c r="I12" s="10"/>
      <c r="J12" s="10"/>
    </row>
    <row r="13" spans="2:10" ht="12.7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2.75">
      <c r="B14" s="10" t="s">
        <v>222</v>
      </c>
      <c r="C14" s="10"/>
      <c r="D14" s="10"/>
      <c r="E14" s="10"/>
      <c r="F14" s="10"/>
      <c r="G14" s="10"/>
      <c r="H14" s="10"/>
      <c r="I14" s="10"/>
      <c r="J14" s="10"/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 topLeftCell="A1">
      <selection activeCell="D26" sqref="D26"/>
    </sheetView>
  </sheetViews>
  <sheetFormatPr defaultColWidth="8.7109375" defaultRowHeight="12.75"/>
  <cols>
    <col min="1" max="1" width="2.8515625" style="1" customWidth="1"/>
    <col min="2" max="2" width="112.140625" style="1" customWidth="1"/>
    <col min="3" max="3" width="10.28125" style="1" customWidth="1"/>
    <col min="4" max="4" width="13.57421875" style="1" customWidth="1"/>
    <col min="5" max="5" width="15.00390625" style="1" customWidth="1"/>
    <col min="6" max="6" width="19.42187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75</v>
      </c>
      <c r="G1" s="10"/>
      <c r="H1" s="10"/>
      <c r="I1" s="10"/>
      <c r="J1" s="10"/>
    </row>
    <row r="2" spans="2:10" ht="20.25">
      <c r="B2" s="101" t="s">
        <v>76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72</v>
      </c>
      <c r="C3" s="102"/>
      <c r="D3" s="102"/>
      <c r="E3" s="102"/>
      <c r="F3" s="102"/>
      <c r="G3" s="10"/>
      <c r="H3" s="10"/>
      <c r="I3" s="10"/>
      <c r="J3" s="10"/>
    </row>
    <row r="4" spans="2:10" ht="12.75">
      <c r="B4" s="12"/>
      <c r="C4" s="13"/>
      <c r="D4" s="13"/>
      <c r="E4" s="13"/>
      <c r="F4" s="14"/>
      <c r="G4" s="10"/>
      <c r="H4" s="10"/>
      <c r="I4" s="10"/>
      <c r="J4" s="10"/>
    </row>
    <row r="5" spans="2:10" ht="18.75">
      <c r="B5" s="15"/>
      <c r="C5" s="16"/>
      <c r="D5" s="16"/>
      <c r="E5" s="43"/>
      <c r="F5" s="17"/>
      <c r="G5" s="10"/>
      <c r="H5" s="10"/>
      <c r="I5" s="10"/>
      <c r="J5" s="10"/>
    </row>
    <row r="6" spans="2:10" ht="12.75">
      <c r="B6" s="20"/>
      <c r="C6" s="18"/>
      <c r="D6" s="18"/>
      <c r="E6" s="44"/>
      <c r="F6" s="19"/>
      <c r="G6" s="10"/>
      <c r="H6" s="10"/>
      <c r="I6" s="10"/>
      <c r="J6" s="10"/>
    </row>
    <row r="7" spans="2:10" ht="12.75">
      <c r="B7" s="45"/>
      <c r="C7" s="18"/>
      <c r="D7" s="18"/>
      <c r="E7" s="44"/>
      <c r="F7" s="19"/>
      <c r="G7" s="10"/>
      <c r="H7" s="10"/>
      <c r="I7" s="10"/>
      <c r="J7" s="10"/>
    </row>
    <row r="8" spans="2:10" ht="12.75">
      <c r="B8" s="20"/>
      <c r="C8" s="18"/>
      <c r="D8" s="18"/>
      <c r="E8" s="46"/>
      <c r="F8" s="19"/>
      <c r="G8" s="10"/>
      <c r="H8" s="10"/>
      <c r="I8" s="10"/>
      <c r="J8" s="10"/>
    </row>
    <row r="9" spans="2:10" ht="12.75">
      <c r="B9" s="20"/>
      <c r="C9" s="18"/>
      <c r="D9" s="18"/>
      <c r="E9" s="46"/>
      <c r="F9" s="19"/>
      <c r="G9" s="10"/>
      <c r="H9" s="10"/>
      <c r="I9" s="10"/>
      <c r="J9" s="10"/>
    </row>
    <row r="10" spans="2:10" ht="12.75">
      <c r="B10" s="22"/>
      <c r="C10" s="23"/>
      <c r="D10" s="23"/>
      <c r="E10" s="47"/>
      <c r="F10" s="19"/>
      <c r="G10" s="10"/>
      <c r="H10" s="10"/>
      <c r="I10" s="10"/>
      <c r="J10" s="10"/>
    </row>
    <row r="11" spans="2:10" ht="18.75">
      <c r="B11" s="15"/>
      <c r="C11" s="16"/>
      <c r="D11" s="16"/>
      <c r="E11" s="43"/>
      <c r="F11" s="19"/>
      <c r="G11" s="10"/>
      <c r="H11" s="10"/>
      <c r="I11" s="10"/>
      <c r="J11" s="10"/>
    </row>
    <row r="12" spans="2:10" ht="12.75">
      <c r="B12" s="20"/>
      <c r="C12" s="18"/>
      <c r="D12" s="18"/>
      <c r="E12" s="46"/>
      <c r="F12" s="19"/>
      <c r="G12" s="10"/>
      <c r="H12" s="10"/>
      <c r="I12" s="10"/>
      <c r="J12" s="10"/>
    </row>
    <row r="13" spans="2:10" ht="12.75">
      <c r="B13" s="20"/>
      <c r="C13" s="18"/>
      <c r="D13" s="25"/>
      <c r="E13" s="48"/>
      <c r="F13" s="19"/>
      <c r="G13" s="10"/>
      <c r="H13" s="10"/>
      <c r="I13" s="10"/>
      <c r="J13" s="10"/>
    </row>
    <row r="14" spans="2:10" ht="12.75">
      <c r="B14" s="22"/>
      <c r="C14" s="23"/>
      <c r="D14" s="23"/>
      <c r="E14" s="47"/>
      <c r="F14" s="32"/>
      <c r="G14" s="10"/>
      <c r="H14" s="10"/>
      <c r="I14" s="10"/>
      <c r="J14" s="10"/>
    </row>
    <row r="15" spans="2:10" ht="18.75">
      <c r="B15" s="26"/>
      <c r="C15" s="27"/>
      <c r="D15" s="27"/>
      <c r="E15" s="49"/>
      <c r="F15" s="28"/>
      <c r="G15" s="10"/>
      <c r="H15" s="10"/>
      <c r="I15" s="10"/>
      <c r="J15" s="10"/>
    </row>
    <row r="16" spans="2:10" ht="12.7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2.75">
      <c r="B18" s="10"/>
      <c r="C18" s="10"/>
      <c r="D18" s="10"/>
      <c r="E18" s="10"/>
      <c r="F18" s="10"/>
      <c r="G18" s="10"/>
      <c r="H18" s="10"/>
      <c r="I18" s="10"/>
      <c r="J18" s="10"/>
    </row>
  </sheetData>
  <sheetProtection selectLockedCells="1" selectUnlockedCell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7109375" style="1" customWidth="1"/>
    <col min="5" max="5" width="15.00390625" style="1" customWidth="1"/>
    <col min="6" max="6" width="28.851562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77</v>
      </c>
      <c r="G1" s="10"/>
      <c r="H1" s="10"/>
      <c r="I1" s="10"/>
      <c r="J1" s="10"/>
    </row>
    <row r="2" spans="2:10" ht="20.25">
      <c r="B2" s="101" t="s">
        <v>78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37</v>
      </c>
      <c r="C3" s="102"/>
      <c r="D3" s="102"/>
      <c r="E3" s="102"/>
      <c r="F3" s="102"/>
      <c r="G3" s="10"/>
      <c r="H3" s="10"/>
      <c r="I3" s="10"/>
      <c r="J3" s="10"/>
    </row>
    <row r="4" spans="2:10" ht="42.75">
      <c r="B4" s="12" t="s">
        <v>38</v>
      </c>
      <c r="C4" s="13" t="s">
        <v>39</v>
      </c>
      <c r="D4" s="13" t="s">
        <v>40</v>
      </c>
      <c r="E4" s="13" t="s">
        <v>41</v>
      </c>
      <c r="F4" s="14" t="s">
        <v>42</v>
      </c>
      <c r="G4" s="10"/>
      <c r="H4" s="10"/>
      <c r="I4" s="10"/>
      <c r="J4" s="10"/>
    </row>
    <row r="5" spans="2:10" ht="18.75">
      <c r="B5" s="15" t="s">
        <v>43</v>
      </c>
      <c r="C5" s="16"/>
      <c r="D5" s="16"/>
      <c r="E5" s="16"/>
      <c r="F5" s="17"/>
      <c r="G5" s="10"/>
      <c r="H5" s="10"/>
      <c r="I5" s="10"/>
      <c r="J5" s="10"/>
    </row>
    <row r="6" spans="2:10" ht="12.75">
      <c r="B6" s="75" t="s">
        <v>223</v>
      </c>
      <c r="C6" s="18" t="s">
        <v>44</v>
      </c>
      <c r="D6" s="18">
        <v>1</v>
      </c>
      <c r="E6" s="142"/>
      <c r="F6" s="19">
        <f>D6*E6*4</f>
        <v>0</v>
      </c>
      <c r="G6" s="10"/>
      <c r="H6" s="10"/>
      <c r="I6" s="10"/>
      <c r="J6" s="10"/>
    </row>
    <row r="7" spans="2:10" ht="12.75">
      <c r="B7" s="77" t="s">
        <v>252</v>
      </c>
      <c r="C7" s="18" t="s">
        <v>45</v>
      </c>
      <c r="D7" s="18">
        <v>30</v>
      </c>
      <c r="E7" s="142"/>
      <c r="F7" s="19">
        <f aca="true" t="shared" si="0" ref="F7:F8">D7*E7*4</f>
        <v>0</v>
      </c>
      <c r="G7" s="10"/>
      <c r="H7" s="10"/>
      <c r="I7" s="10"/>
      <c r="J7" s="10"/>
    </row>
    <row r="8" spans="2:10" ht="12.75">
      <c r="B8" s="77" t="s">
        <v>253</v>
      </c>
      <c r="C8" s="18" t="s">
        <v>45</v>
      </c>
      <c r="D8" s="18">
        <v>6</v>
      </c>
      <c r="E8" s="142"/>
      <c r="F8" s="19">
        <f t="shared" si="0"/>
        <v>0</v>
      </c>
      <c r="G8" s="10"/>
      <c r="H8" s="10"/>
      <c r="I8" s="10"/>
      <c r="J8" s="10"/>
    </row>
    <row r="9" spans="2:10" ht="15.75" thickBot="1">
      <c r="B9" s="29" t="s">
        <v>46</v>
      </c>
      <c r="C9" s="25"/>
      <c r="D9" s="25"/>
      <c r="E9" s="25"/>
      <c r="F9" s="30">
        <f>SUM(F6:F8)</f>
        <v>0</v>
      </c>
      <c r="G9" s="10"/>
      <c r="H9" s="10"/>
      <c r="I9" s="10"/>
      <c r="J9" s="10"/>
    </row>
    <row r="10" spans="2:10" ht="18.75">
      <c r="B10" s="85" t="s">
        <v>47</v>
      </c>
      <c r="C10" s="86"/>
      <c r="D10" s="86"/>
      <c r="E10" s="86"/>
      <c r="F10" s="94"/>
      <c r="G10" s="10"/>
      <c r="H10" s="10"/>
      <c r="I10" s="10"/>
      <c r="J10" s="10"/>
    </row>
    <row r="11" spans="2:10" ht="12.75">
      <c r="B11" s="77" t="s">
        <v>250</v>
      </c>
      <c r="C11" s="18" t="s">
        <v>48</v>
      </c>
      <c r="D11" s="18">
        <v>5</v>
      </c>
      <c r="E11" s="142"/>
      <c r="F11" s="87">
        <f aca="true" t="shared" si="1" ref="F11:F12">D11*E11*4</f>
        <v>0</v>
      </c>
      <c r="G11" s="10"/>
      <c r="H11" s="10"/>
      <c r="I11" s="10"/>
      <c r="J11" s="10"/>
    </row>
    <row r="12" spans="2:10" ht="15.75" thickBot="1">
      <c r="B12" s="78" t="s">
        <v>251</v>
      </c>
      <c r="C12" s="89" t="s">
        <v>48</v>
      </c>
      <c r="D12" s="89">
        <v>2</v>
      </c>
      <c r="E12" s="152"/>
      <c r="F12" s="99">
        <f t="shared" si="1"/>
        <v>0</v>
      </c>
      <c r="G12" s="10"/>
      <c r="H12" s="10"/>
      <c r="I12" s="10"/>
      <c r="J12" s="10"/>
    </row>
    <row r="13" spans="2:10" ht="15.75" thickBot="1">
      <c r="B13" s="33" t="s">
        <v>50</v>
      </c>
      <c r="C13" s="34"/>
      <c r="D13" s="34"/>
      <c r="E13" s="34"/>
      <c r="F13" s="35">
        <f>SUM(F11:F12)</f>
        <v>0</v>
      </c>
      <c r="G13" s="10"/>
      <c r="H13" s="10"/>
      <c r="I13" s="10"/>
      <c r="J13" s="10"/>
    </row>
    <row r="14" spans="2:10" ht="18.75">
      <c r="B14" s="26" t="s">
        <v>51</v>
      </c>
      <c r="C14" s="27"/>
      <c r="D14" s="27"/>
      <c r="E14" s="27"/>
      <c r="F14" s="28">
        <f>SUM(F13,F9)</f>
        <v>0</v>
      </c>
      <c r="G14" s="10"/>
      <c r="H14" s="10"/>
      <c r="I14" s="10"/>
      <c r="J14" s="10"/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2.75">
      <c r="B16" s="10" t="s">
        <v>222</v>
      </c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zoomScale="90" zoomScaleNormal="90" workbookViewId="0" topLeftCell="A1">
      <selection activeCell="E26" sqref="E26:E27"/>
    </sheetView>
  </sheetViews>
  <sheetFormatPr defaultColWidth="8.7109375" defaultRowHeight="12.75"/>
  <cols>
    <col min="1" max="1" width="2.8515625" style="110" customWidth="1"/>
    <col min="2" max="2" width="119.57421875" style="110" bestFit="1" customWidth="1"/>
    <col min="3" max="3" width="10.28125" style="110" customWidth="1"/>
    <col min="4" max="4" width="16.28125" style="110" customWidth="1"/>
    <col min="5" max="5" width="18.28125" style="110" customWidth="1"/>
    <col min="6" max="6" width="29.00390625" style="110" customWidth="1"/>
    <col min="7" max="16384" width="8.7109375" style="110" customWidth="1"/>
  </cols>
  <sheetData>
    <row r="1" spans="2:10" ht="12.75">
      <c r="B1" s="109" t="s">
        <v>34</v>
      </c>
      <c r="C1" s="109"/>
      <c r="D1" s="109"/>
      <c r="F1" s="111" t="s">
        <v>79</v>
      </c>
      <c r="G1" s="109"/>
      <c r="H1" s="109"/>
      <c r="I1" s="109"/>
      <c r="J1" s="109"/>
    </row>
    <row r="2" spans="2:10" ht="20.25">
      <c r="B2" s="112" t="s">
        <v>80</v>
      </c>
      <c r="C2" s="112"/>
      <c r="D2" s="112"/>
      <c r="E2" s="112"/>
      <c r="F2" s="112"/>
      <c r="G2" s="109"/>
      <c r="H2" s="109"/>
      <c r="I2" s="109"/>
      <c r="J2" s="109"/>
    </row>
    <row r="3" spans="2:10" ht="20.25">
      <c r="B3" s="113" t="s">
        <v>37</v>
      </c>
      <c r="C3" s="113"/>
      <c r="D3" s="113"/>
      <c r="E3" s="113"/>
      <c r="F3" s="113"/>
      <c r="G3" s="109"/>
      <c r="H3" s="109"/>
      <c r="I3" s="109"/>
      <c r="J3" s="109"/>
    </row>
    <row r="4" spans="2:10" ht="45" customHeight="1">
      <c r="B4" s="114" t="s">
        <v>38</v>
      </c>
      <c r="C4" s="115" t="s">
        <v>39</v>
      </c>
      <c r="D4" s="115" t="s">
        <v>40</v>
      </c>
      <c r="E4" s="115" t="s">
        <v>41</v>
      </c>
      <c r="F4" s="116" t="s">
        <v>42</v>
      </c>
      <c r="G4" s="109"/>
      <c r="H4" s="109"/>
      <c r="I4" s="109"/>
      <c r="J4" s="109"/>
    </row>
    <row r="5" spans="2:10" ht="18.75">
      <c r="B5" s="117" t="s">
        <v>43</v>
      </c>
      <c r="C5" s="118"/>
      <c r="D5" s="118"/>
      <c r="E5" s="118"/>
      <c r="F5" s="119"/>
      <c r="G5" s="109"/>
      <c r="H5" s="109"/>
      <c r="I5" s="109"/>
      <c r="J5" s="109"/>
    </row>
    <row r="6" spans="2:10" ht="12.75">
      <c r="B6" s="124" t="s">
        <v>235</v>
      </c>
      <c r="C6" s="153" t="s">
        <v>44</v>
      </c>
      <c r="D6" s="154">
        <v>1</v>
      </c>
      <c r="E6" s="142"/>
      <c r="F6" s="122">
        <f>D6*E6*4</f>
        <v>0</v>
      </c>
      <c r="G6" s="109"/>
      <c r="H6" s="109"/>
      <c r="I6" s="109"/>
      <c r="J6" s="109"/>
    </row>
    <row r="7" spans="2:10" ht="12.75">
      <c r="B7" s="124" t="s">
        <v>236</v>
      </c>
      <c r="C7" s="153" t="s">
        <v>44</v>
      </c>
      <c r="D7" s="154">
        <v>1</v>
      </c>
      <c r="E7" s="142"/>
      <c r="F7" s="122">
        <f aca="true" t="shared" si="0" ref="F7:F23">D7*E7*4</f>
        <v>0</v>
      </c>
      <c r="G7" s="109"/>
      <c r="H7" s="109"/>
      <c r="I7" s="109"/>
      <c r="J7" s="109"/>
    </row>
    <row r="8" spans="2:10" ht="12.75">
      <c r="B8" s="124" t="s">
        <v>237</v>
      </c>
      <c r="C8" s="153" t="s">
        <v>44</v>
      </c>
      <c r="D8" s="154">
        <v>1</v>
      </c>
      <c r="E8" s="142"/>
      <c r="F8" s="122">
        <f t="shared" si="0"/>
        <v>0</v>
      </c>
      <c r="G8" s="109"/>
      <c r="H8" s="109"/>
      <c r="I8" s="109"/>
      <c r="J8" s="109"/>
    </row>
    <row r="9" spans="2:10" ht="12.75">
      <c r="B9" s="124" t="s">
        <v>238</v>
      </c>
      <c r="C9" s="153" t="s">
        <v>44</v>
      </c>
      <c r="D9" s="154">
        <v>12</v>
      </c>
      <c r="E9" s="142"/>
      <c r="F9" s="122">
        <f t="shared" si="0"/>
        <v>0</v>
      </c>
      <c r="G9" s="109"/>
      <c r="H9" s="109"/>
      <c r="I9" s="109"/>
      <c r="J9" s="109"/>
    </row>
    <row r="10" spans="2:10" ht="12.75">
      <c r="B10" s="124" t="s">
        <v>239</v>
      </c>
      <c r="C10" s="153" t="s">
        <v>44</v>
      </c>
      <c r="D10" s="155">
        <v>1</v>
      </c>
      <c r="E10" s="142"/>
      <c r="F10" s="122">
        <f t="shared" si="0"/>
        <v>0</v>
      </c>
      <c r="G10" s="109"/>
      <c r="H10" s="109"/>
      <c r="I10" s="109"/>
      <c r="J10" s="109"/>
    </row>
    <row r="11" spans="2:10" ht="12.75">
      <c r="B11" s="124" t="s">
        <v>260</v>
      </c>
      <c r="C11" s="153" t="s">
        <v>44</v>
      </c>
      <c r="D11" s="155">
        <v>1</v>
      </c>
      <c r="E11" s="142"/>
      <c r="F11" s="122">
        <f t="shared" si="0"/>
        <v>0</v>
      </c>
      <c r="G11" s="109"/>
      <c r="H11" s="109"/>
      <c r="I11" s="109"/>
      <c r="J11" s="109"/>
    </row>
    <row r="12" spans="2:10" ht="12.75">
      <c r="B12" s="124" t="s">
        <v>240</v>
      </c>
      <c r="C12" s="153" t="s">
        <v>44</v>
      </c>
      <c r="D12" s="155">
        <v>1</v>
      </c>
      <c r="E12" s="142"/>
      <c r="F12" s="122">
        <f t="shared" si="0"/>
        <v>0</v>
      </c>
      <c r="G12" s="109"/>
      <c r="H12" s="109"/>
      <c r="I12" s="109"/>
      <c r="J12" s="109"/>
    </row>
    <row r="13" spans="2:10" ht="12.75">
      <c r="B13" s="124" t="s">
        <v>241</v>
      </c>
      <c r="C13" s="153" t="s">
        <v>44</v>
      </c>
      <c r="D13" s="155">
        <v>1</v>
      </c>
      <c r="E13" s="142"/>
      <c r="F13" s="122">
        <f t="shared" si="0"/>
        <v>0</v>
      </c>
      <c r="G13" s="109"/>
      <c r="H13" s="109"/>
      <c r="I13" s="109"/>
      <c r="J13" s="109"/>
    </row>
    <row r="14" spans="2:10" ht="12.75">
      <c r="B14" s="124" t="s">
        <v>242</v>
      </c>
      <c r="C14" s="153" t="s">
        <v>44</v>
      </c>
      <c r="D14" s="155">
        <v>1</v>
      </c>
      <c r="E14" s="142"/>
      <c r="F14" s="122">
        <f t="shared" si="0"/>
        <v>0</v>
      </c>
      <c r="G14" s="109"/>
      <c r="H14" s="109"/>
      <c r="I14" s="109"/>
      <c r="J14" s="109"/>
    </row>
    <row r="15" spans="2:10" ht="12.75">
      <c r="B15" s="124" t="s">
        <v>243</v>
      </c>
      <c r="C15" s="153" t="s">
        <v>44</v>
      </c>
      <c r="D15" s="155">
        <v>1</v>
      </c>
      <c r="E15" s="142"/>
      <c r="F15" s="122">
        <f t="shared" si="0"/>
        <v>0</v>
      </c>
      <c r="G15" s="109"/>
      <c r="H15" s="109"/>
      <c r="I15" s="109"/>
      <c r="J15" s="109"/>
    </row>
    <row r="16" spans="2:10" ht="12.75">
      <c r="B16" s="124" t="s">
        <v>244</v>
      </c>
      <c r="C16" s="153" t="s">
        <v>44</v>
      </c>
      <c r="D16" s="155">
        <v>1</v>
      </c>
      <c r="E16" s="142"/>
      <c r="F16" s="122">
        <f t="shared" si="0"/>
        <v>0</v>
      </c>
      <c r="G16" s="109"/>
      <c r="H16" s="109"/>
      <c r="I16" s="109"/>
      <c r="J16" s="109"/>
    </row>
    <row r="17" spans="2:10" ht="12.75">
      <c r="B17" s="124" t="s">
        <v>245</v>
      </c>
      <c r="C17" s="153" t="s">
        <v>44</v>
      </c>
      <c r="D17" s="155">
        <v>12</v>
      </c>
      <c r="E17" s="142"/>
      <c r="F17" s="122">
        <f t="shared" si="0"/>
        <v>0</v>
      </c>
      <c r="G17" s="109"/>
      <c r="H17" s="109"/>
      <c r="I17" s="109"/>
      <c r="J17" s="109"/>
    </row>
    <row r="18" spans="2:10" ht="12.75">
      <c r="B18" s="156" t="s">
        <v>325</v>
      </c>
      <c r="C18" s="153" t="s">
        <v>44</v>
      </c>
      <c r="D18" s="155">
        <v>2</v>
      </c>
      <c r="E18" s="142"/>
      <c r="F18" s="122">
        <f t="shared" si="0"/>
        <v>0</v>
      </c>
      <c r="G18" s="109"/>
      <c r="H18" s="109"/>
      <c r="I18" s="109"/>
      <c r="J18" s="109"/>
    </row>
    <row r="19" spans="2:10" ht="12.75">
      <c r="B19" s="156" t="s">
        <v>326</v>
      </c>
      <c r="C19" s="153" t="s">
        <v>44</v>
      </c>
      <c r="D19" s="155">
        <v>1</v>
      </c>
      <c r="E19" s="142"/>
      <c r="F19" s="122">
        <f t="shared" si="0"/>
        <v>0</v>
      </c>
      <c r="G19" s="109"/>
      <c r="H19" s="109"/>
      <c r="I19" s="109"/>
      <c r="J19" s="109"/>
    </row>
    <row r="20" spans="2:10" ht="12.75">
      <c r="B20" s="156" t="s">
        <v>323</v>
      </c>
      <c r="C20" s="121" t="s">
        <v>45</v>
      </c>
      <c r="D20" s="155">
        <v>10</v>
      </c>
      <c r="E20" s="142"/>
      <c r="F20" s="122">
        <f t="shared" si="0"/>
        <v>0</v>
      </c>
      <c r="G20" s="109"/>
      <c r="H20" s="109"/>
      <c r="I20" s="109"/>
      <c r="J20" s="109"/>
    </row>
    <row r="21" spans="2:10" ht="12.75">
      <c r="B21" s="156" t="s">
        <v>324</v>
      </c>
      <c r="C21" s="121" t="s">
        <v>45</v>
      </c>
      <c r="D21" s="155">
        <v>10</v>
      </c>
      <c r="E21" s="142"/>
      <c r="F21" s="122">
        <f t="shared" si="0"/>
        <v>0</v>
      </c>
      <c r="G21" s="109"/>
      <c r="H21" s="109"/>
      <c r="I21" s="109"/>
      <c r="J21" s="109"/>
    </row>
    <row r="22" spans="2:10" ht="12.75">
      <c r="B22" s="157" t="s">
        <v>252</v>
      </c>
      <c r="C22" s="121" t="s">
        <v>45</v>
      </c>
      <c r="D22" s="121">
        <v>30</v>
      </c>
      <c r="E22" s="142"/>
      <c r="F22" s="122">
        <f t="shared" si="0"/>
        <v>0</v>
      </c>
      <c r="G22" s="109"/>
      <c r="H22" s="109"/>
      <c r="I22" s="109"/>
      <c r="J22" s="109"/>
    </row>
    <row r="23" spans="2:10" ht="12.75">
      <c r="B23" s="157" t="s">
        <v>253</v>
      </c>
      <c r="C23" s="121" t="s">
        <v>45</v>
      </c>
      <c r="D23" s="121">
        <v>6</v>
      </c>
      <c r="E23" s="142"/>
      <c r="F23" s="122">
        <f t="shared" si="0"/>
        <v>0</v>
      </c>
      <c r="G23" s="109"/>
      <c r="H23" s="109"/>
      <c r="I23" s="109"/>
      <c r="J23" s="109"/>
    </row>
    <row r="24" spans="2:10" ht="12.75">
      <c r="B24" s="127" t="s">
        <v>46</v>
      </c>
      <c r="C24" s="128"/>
      <c r="D24" s="128"/>
      <c r="E24" s="128"/>
      <c r="F24" s="130">
        <f>SUM(F6:F23)</f>
        <v>0</v>
      </c>
      <c r="G24" s="109"/>
      <c r="H24" s="109"/>
      <c r="I24" s="109"/>
      <c r="J24" s="109"/>
    </row>
    <row r="25" spans="2:10" ht="18.75">
      <c r="B25" s="131" t="s">
        <v>47</v>
      </c>
      <c r="C25" s="132"/>
      <c r="D25" s="132"/>
      <c r="E25" s="132"/>
      <c r="F25" s="146"/>
      <c r="G25" s="109"/>
      <c r="H25" s="109"/>
      <c r="I25" s="109"/>
      <c r="J25" s="109"/>
    </row>
    <row r="26" spans="2:10" ht="12.75">
      <c r="B26" s="126" t="s">
        <v>250</v>
      </c>
      <c r="C26" s="121" t="s">
        <v>48</v>
      </c>
      <c r="D26" s="121">
        <v>10</v>
      </c>
      <c r="E26" s="142"/>
      <c r="F26" s="135">
        <f aca="true" t="shared" si="1" ref="F26:F27">D26*E26*4</f>
        <v>0</v>
      </c>
      <c r="G26" s="109"/>
      <c r="H26" s="109"/>
      <c r="I26" s="109"/>
      <c r="J26" s="109"/>
    </row>
    <row r="27" spans="2:10" ht="12.75">
      <c r="B27" s="126" t="s">
        <v>251</v>
      </c>
      <c r="C27" s="121" t="s">
        <v>48</v>
      </c>
      <c r="D27" s="128">
        <v>2</v>
      </c>
      <c r="E27" s="142"/>
      <c r="F27" s="135">
        <f t="shared" si="1"/>
        <v>0</v>
      </c>
      <c r="G27" s="109"/>
      <c r="H27" s="109"/>
      <c r="I27" s="109"/>
      <c r="J27" s="109"/>
    </row>
    <row r="28" spans="2:6" ht="15.75" thickBot="1">
      <c r="B28" s="136" t="s">
        <v>50</v>
      </c>
      <c r="C28" s="137"/>
      <c r="D28" s="137"/>
      <c r="E28" s="137"/>
      <c r="F28" s="138">
        <f>SUM(F26:F27)</f>
        <v>0</v>
      </c>
    </row>
    <row r="29" spans="2:6" ht="19.5" thickBot="1">
      <c r="B29" s="147" t="s">
        <v>51</v>
      </c>
      <c r="C29" s="148"/>
      <c r="D29" s="148"/>
      <c r="E29" s="148"/>
      <c r="F29" s="149">
        <f>SUM(F28,F24)</f>
        <v>0</v>
      </c>
    </row>
    <row r="31" ht="12.75">
      <c r="B31" s="109" t="s">
        <v>222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 topLeftCell="A1">
      <selection activeCell="C48" sqref="C48"/>
    </sheetView>
  </sheetViews>
  <sheetFormatPr defaultColWidth="8.7109375" defaultRowHeight="12.75"/>
  <cols>
    <col min="1" max="1" width="2.8515625" style="1" customWidth="1"/>
    <col min="2" max="2" width="112.140625" style="1" customWidth="1"/>
    <col min="3" max="3" width="10.28125" style="1" customWidth="1"/>
    <col min="4" max="4" width="13.57421875" style="1" customWidth="1"/>
    <col min="5" max="5" width="15.00390625" style="1" customWidth="1"/>
    <col min="6" max="6" width="19.42187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81</v>
      </c>
      <c r="G1" s="10"/>
      <c r="H1" s="10"/>
      <c r="I1" s="10"/>
      <c r="J1" s="10"/>
    </row>
    <row r="2" spans="2:10" ht="20.25">
      <c r="B2" s="101" t="s">
        <v>82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72</v>
      </c>
      <c r="C3" s="102"/>
      <c r="D3" s="102"/>
      <c r="E3" s="102"/>
      <c r="F3" s="102"/>
      <c r="G3" s="10"/>
      <c r="H3" s="10"/>
      <c r="I3" s="10"/>
      <c r="J3" s="10"/>
    </row>
    <row r="4" spans="2:10" ht="12.75">
      <c r="B4" s="12"/>
      <c r="C4" s="13"/>
      <c r="D4" s="13"/>
      <c r="E4" s="13"/>
      <c r="F4" s="14"/>
      <c r="G4" s="10"/>
      <c r="H4" s="10"/>
      <c r="I4" s="10"/>
      <c r="J4" s="10"/>
    </row>
    <row r="5" spans="2:10" ht="18.75">
      <c r="B5" s="15"/>
      <c r="C5" s="16"/>
      <c r="D5" s="16"/>
      <c r="E5" s="43"/>
      <c r="F5" s="17"/>
      <c r="G5" s="10"/>
      <c r="H5" s="10"/>
      <c r="I5" s="10"/>
      <c r="J5" s="10"/>
    </row>
    <row r="6" spans="2:10" ht="12.75">
      <c r="B6" s="20"/>
      <c r="C6" s="18"/>
      <c r="D6" s="18"/>
      <c r="E6" s="44"/>
      <c r="F6" s="19"/>
      <c r="G6" s="10"/>
      <c r="H6" s="10"/>
      <c r="I6" s="10"/>
      <c r="J6" s="10"/>
    </row>
    <row r="7" spans="2:10" ht="12.75">
      <c r="B7" s="50"/>
      <c r="C7" s="51"/>
      <c r="D7" s="52"/>
      <c r="E7" s="44"/>
      <c r="F7" s="19"/>
      <c r="G7" s="10"/>
      <c r="H7" s="10"/>
      <c r="I7" s="10"/>
      <c r="J7" s="10"/>
    </row>
    <row r="8" spans="2:10" ht="12.75">
      <c r="B8" s="50"/>
      <c r="C8" s="51"/>
      <c r="D8" s="52"/>
      <c r="E8" s="44"/>
      <c r="F8" s="19"/>
      <c r="G8" s="10"/>
      <c r="H8" s="10"/>
      <c r="I8" s="10"/>
      <c r="J8" s="10"/>
    </row>
    <row r="9" spans="2:10" ht="12.75">
      <c r="B9" s="50"/>
      <c r="C9" s="51"/>
      <c r="D9" s="52"/>
      <c r="E9" s="44"/>
      <c r="F9" s="19"/>
      <c r="G9" s="10"/>
      <c r="H9" s="10"/>
      <c r="I9" s="10"/>
      <c r="J9" s="10"/>
    </row>
    <row r="10" spans="2:10" ht="12.75">
      <c r="B10" s="50"/>
      <c r="C10" s="51"/>
      <c r="D10" s="52"/>
      <c r="E10" s="44"/>
      <c r="F10" s="19"/>
      <c r="G10" s="10"/>
      <c r="H10" s="10"/>
      <c r="I10" s="10"/>
      <c r="J10" s="10"/>
    </row>
    <row r="11" spans="2:10" ht="12.75">
      <c r="B11" s="50"/>
      <c r="C11" s="51"/>
      <c r="D11" s="52"/>
      <c r="E11" s="44"/>
      <c r="F11" s="19"/>
      <c r="G11" s="10"/>
      <c r="H11" s="10"/>
      <c r="I11" s="10"/>
      <c r="J11" s="10"/>
    </row>
    <row r="12" spans="2:10" ht="12.75">
      <c r="B12" s="20"/>
      <c r="C12" s="18"/>
      <c r="D12" s="18"/>
      <c r="E12" s="46"/>
      <c r="F12" s="19"/>
      <c r="G12" s="10"/>
      <c r="H12" s="10"/>
      <c r="I12" s="10"/>
      <c r="J12" s="10"/>
    </row>
    <row r="13" spans="2:10" ht="12.75">
      <c r="B13" s="20"/>
      <c r="C13" s="18"/>
      <c r="D13" s="18"/>
      <c r="E13" s="46"/>
      <c r="F13" s="19"/>
      <c r="G13" s="10"/>
      <c r="H13" s="10"/>
      <c r="I13" s="10"/>
      <c r="J13" s="10"/>
    </row>
    <row r="14" spans="2:10" ht="12.75">
      <c r="B14" s="29"/>
      <c r="C14" s="25"/>
      <c r="D14" s="25"/>
      <c r="E14" s="48"/>
      <c r="F14" s="30"/>
      <c r="G14" s="10"/>
      <c r="H14" s="10"/>
      <c r="I14" s="10"/>
      <c r="J14" s="10"/>
    </row>
    <row r="15" spans="2:10" ht="18.75">
      <c r="B15" s="15"/>
      <c r="C15" s="16"/>
      <c r="D15" s="16"/>
      <c r="E15" s="43"/>
      <c r="F15" s="31"/>
      <c r="G15" s="10"/>
      <c r="H15" s="10"/>
      <c r="I15" s="10"/>
      <c r="J15" s="10"/>
    </row>
    <row r="16" spans="2:10" ht="12.75">
      <c r="B16" s="20"/>
      <c r="C16" s="18"/>
      <c r="D16" s="18"/>
      <c r="E16" s="46"/>
      <c r="F16" s="19"/>
      <c r="G16" s="10"/>
      <c r="H16" s="10"/>
      <c r="I16" s="10"/>
      <c r="J16" s="10"/>
    </row>
    <row r="17" spans="2:10" ht="12.75">
      <c r="B17" s="20"/>
      <c r="C17" s="18"/>
      <c r="D17" s="25"/>
      <c r="E17" s="48"/>
      <c r="F17" s="19"/>
      <c r="G17" s="10"/>
      <c r="H17" s="10"/>
      <c r="I17" s="10"/>
      <c r="J17" s="10"/>
    </row>
    <row r="18" spans="2:10" ht="12.75">
      <c r="B18" s="22"/>
      <c r="C18" s="23"/>
      <c r="D18" s="23"/>
      <c r="E18" s="47"/>
      <c r="F18" s="24"/>
      <c r="G18" s="10"/>
      <c r="H18" s="10"/>
      <c r="I18" s="10"/>
      <c r="J18" s="10"/>
    </row>
    <row r="19" spans="2:10" ht="18.75">
      <c r="B19" s="26"/>
      <c r="C19" s="27"/>
      <c r="D19" s="27"/>
      <c r="E19" s="27"/>
      <c r="F19" s="28"/>
      <c r="G19" s="10"/>
      <c r="H19" s="10"/>
      <c r="I19" s="10"/>
      <c r="J19" s="10"/>
    </row>
    <row r="20" spans="2:10" ht="12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2.75">
      <c r="B21" s="10"/>
      <c r="C21" s="10"/>
      <c r="D21" s="10"/>
      <c r="E21" s="10"/>
      <c r="F21" s="10"/>
      <c r="G21" s="10"/>
      <c r="H21" s="10"/>
      <c r="I21" s="10"/>
      <c r="J21" s="10"/>
    </row>
    <row r="22" spans="2:10" ht="12.75">
      <c r="B22" s="10"/>
      <c r="C22" s="10"/>
      <c r="D22" s="10"/>
      <c r="E22" s="10"/>
      <c r="F22" s="10"/>
      <c r="G22" s="10"/>
      <c r="H22" s="10"/>
      <c r="I22" s="10"/>
      <c r="J22" s="10"/>
    </row>
  </sheetData>
  <sheetProtection selectLockedCells="1" selectUnlockedCell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zoomScale="90" zoomScaleNormal="90" workbookViewId="0" topLeftCell="A1">
      <selection activeCell="F35" sqref="F35"/>
    </sheetView>
  </sheetViews>
  <sheetFormatPr defaultColWidth="9.140625" defaultRowHeight="12.75"/>
  <cols>
    <col min="1" max="1" width="6.00390625" style="109" customWidth="1"/>
    <col min="2" max="2" width="60.7109375" style="109" customWidth="1"/>
    <col min="3" max="3" width="11.28125" style="109" customWidth="1"/>
    <col min="4" max="4" width="9.140625" style="109" customWidth="1"/>
    <col min="5" max="5" width="10.7109375" style="109" customWidth="1"/>
    <col min="6" max="6" width="19.57421875" style="109" customWidth="1"/>
    <col min="7" max="7" width="21.00390625" style="109" customWidth="1"/>
    <col min="8" max="16384" width="9.140625" style="109" customWidth="1"/>
  </cols>
  <sheetData>
    <row r="1" spans="2:7" ht="15.75">
      <c r="B1" s="109" t="s">
        <v>34</v>
      </c>
      <c r="C1" s="158"/>
      <c r="G1" s="53" t="s">
        <v>83</v>
      </c>
    </row>
    <row r="2" spans="2:7" ht="20.25">
      <c r="B2" s="159" t="s">
        <v>267</v>
      </c>
      <c r="C2" s="160"/>
      <c r="D2" s="160"/>
      <c r="E2" s="160"/>
      <c r="F2" s="160"/>
      <c r="G2" s="161"/>
    </row>
    <row r="3" spans="2:7" ht="20.25">
      <c r="B3" s="162" t="s">
        <v>37</v>
      </c>
      <c r="C3" s="163"/>
      <c r="D3" s="163"/>
      <c r="E3" s="163"/>
      <c r="F3" s="163"/>
      <c r="G3" s="164"/>
    </row>
    <row r="4" spans="2:7" ht="15.75" thickBot="1">
      <c r="B4" s="165" t="s">
        <v>84</v>
      </c>
      <c r="C4" s="166"/>
      <c r="D4" s="166"/>
      <c r="E4" s="166"/>
      <c r="F4" s="166"/>
      <c r="G4" s="167"/>
    </row>
    <row r="5" spans="2:7" ht="12.75" customHeight="1" thickBot="1">
      <c r="B5" s="168" t="s">
        <v>85</v>
      </c>
      <c r="C5" s="169" t="s">
        <v>86</v>
      </c>
      <c r="D5" s="170" t="s">
        <v>39</v>
      </c>
      <c r="E5" s="169" t="s">
        <v>87</v>
      </c>
      <c r="F5" s="169" t="s">
        <v>88</v>
      </c>
      <c r="G5" s="171" t="s">
        <v>89</v>
      </c>
    </row>
    <row r="6" spans="2:7" ht="15.75" thickBot="1">
      <c r="B6" s="172"/>
      <c r="C6" s="173"/>
      <c r="D6" s="174"/>
      <c r="E6" s="173"/>
      <c r="F6" s="173"/>
      <c r="G6" s="175"/>
    </row>
    <row r="7" spans="2:7" ht="12.75">
      <c r="B7" s="176"/>
      <c r="C7" s="177"/>
      <c r="D7" s="178"/>
      <c r="E7" s="177"/>
      <c r="F7" s="177"/>
      <c r="G7" s="179"/>
    </row>
    <row r="8" spans="2:7" ht="12.75">
      <c r="B8" s="180" t="s">
        <v>262</v>
      </c>
      <c r="C8" s="181">
        <v>457.7700000000001</v>
      </c>
      <c r="D8" s="182" t="s">
        <v>90</v>
      </c>
      <c r="E8" s="183">
        <v>21</v>
      </c>
      <c r="F8" s="54"/>
      <c r="G8" s="184">
        <f>(C8*E8)*F8</f>
        <v>0</v>
      </c>
    </row>
    <row r="9" spans="2:7" ht="12.75">
      <c r="B9" s="185"/>
      <c r="C9" s="181"/>
      <c r="D9" s="182"/>
      <c r="E9" s="183"/>
      <c r="F9" s="186"/>
      <c r="G9" s="184"/>
    </row>
    <row r="10" spans="2:7" ht="12.75">
      <c r="B10" s="187" t="s">
        <v>91</v>
      </c>
      <c r="C10" s="181">
        <v>43.59</v>
      </c>
      <c r="D10" s="182" t="s">
        <v>90</v>
      </c>
      <c r="E10" s="183">
        <v>21</v>
      </c>
      <c r="F10" s="54"/>
      <c r="G10" s="184">
        <f>(C10*E10)*F10</f>
        <v>0</v>
      </c>
    </row>
    <row r="11" spans="2:7" ht="12.75">
      <c r="B11" s="185"/>
      <c r="C11" s="181"/>
      <c r="D11" s="182"/>
      <c r="E11" s="183"/>
      <c r="F11" s="186"/>
      <c r="G11" s="184"/>
    </row>
    <row r="12" spans="2:7" ht="12.75">
      <c r="B12" s="188" t="s">
        <v>92</v>
      </c>
      <c r="C12" s="181">
        <v>346.48</v>
      </c>
      <c r="D12" s="182" t="s">
        <v>90</v>
      </c>
      <c r="E12" s="183">
        <v>21</v>
      </c>
      <c r="F12" s="54"/>
      <c r="G12" s="184">
        <f>(C12*E12)*F12</f>
        <v>0</v>
      </c>
    </row>
    <row r="13" spans="2:7" ht="12.75">
      <c r="B13" s="185"/>
      <c r="C13" s="181"/>
      <c r="D13" s="182"/>
      <c r="E13" s="183"/>
      <c r="F13" s="186"/>
      <c r="G13" s="184"/>
    </row>
    <row r="14" spans="2:7" ht="12.75">
      <c r="B14" s="189" t="s">
        <v>93</v>
      </c>
      <c r="C14" s="181">
        <v>9.690000000000001</v>
      </c>
      <c r="D14" s="182" t="s">
        <v>90</v>
      </c>
      <c r="E14" s="183">
        <v>21</v>
      </c>
      <c r="F14" s="54"/>
      <c r="G14" s="184">
        <f>(C14*E14)*F14</f>
        <v>0</v>
      </c>
    </row>
    <row r="15" spans="2:7" ht="12.75">
      <c r="B15" s="185"/>
      <c r="C15" s="181"/>
      <c r="D15" s="182"/>
      <c r="E15" s="183"/>
      <c r="F15" s="186"/>
      <c r="G15" s="184"/>
    </row>
    <row r="16" spans="2:7" ht="12.75">
      <c r="B16" s="190" t="s">
        <v>94</v>
      </c>
      <c r="C16" s="181">
        <v>69.65</v>
      </c>
      <c r="D16" s="182" t="s">
        <v>90</v>
      </c>
      <c r="E16" s="183">
        <v>21</v>
      </c>
      <c r="F16" s="54"/>
      <c r="G16" s="184">
        <f>(C16*E16)*F16</f>
        <v>0</v>
      </c>
    </row>
    <row r="17" spans="2:7" ht="12.75">
      <c r="B17" s="185"/>
      <c r="C17" s="181"/>
      <c r="D17" s="182"/>
      <c r="E17" s="183"/>
      <c r="F17" s="186"/>
      <c r="G17" s="184"/>
    </row>
    <row r="18" spans="2:7" ht="12.75">
      <c r="B18" s="191" t="s">
        <v>95</v>
      </c>
      <c r="C18" s="181">
        <v>19.6</v>
      </c>
      <c r="D18" s="182" t="s">
        <v>90</v>
      </c>
      <c r="E18" s="183">
        <v>21</v>
      </c>
      <c r="F18" s="54"/>
      <c r="G18" s="184">
        <f>(C18*E18)*F18</f>
        <v>0</v>
      </c>
    </row>
    <row r="19" spans="2:7" ht="12.75">
      <c r="B19" s="185"/>
      <c r="C19" s="181"/>
      <c r="D19" s="182"/>
      <c r="E19" s="183"/>
      <c r="F19" s="186"/>
      <c r="G19" s="184"/>
    </row>
    <row r="20" spans="2:7" ht="12.75">
      <c r="B20" s="191" t="s">
        <v>96</v>
      </c>
      <c r="C20" s="181">
        <v>138.36</v>
      </c>
      <c r="D20" s="182" t="s">
        <v>90</v>
      </c>
      <c r="E20" s="183">
        <v>21</v>
      </c>
      <c r="F20" s="54"/>
      <c r="G20" s="184">
        <f>(C20*E20)*F20</f>
        <v>0</v>
      </c>
    </row>
    <row r="21" spans="2:7" ht="12.75">
      <c r="B21" s="185"/>
      <c r="C21" s="192"/>
      <c r="D21" s="193"/>
      <c r="E21" s="183"/>
      <c r="F21" s="194"/>
      <c r="G21" s="195"/>
    </row>
    <row r="22" spans="2:7" ht="14.25" customHeight="1">
      <c r="B22" s="196" t="s">
        <v>97</v>
      </c>
      <c r="C22" s="197">
        <v>484.39000000000004</v>
      </c>
      <c r="D22" s="182" t="s">
        <v>90</v>
      </c>
      <c r="E22" s="183">
        <v>1</v>
      </c>
      <c r="F22" s="54"/>
      <c r="G22" s="184">
        <f>(C22*E22)*F22</f>
        <v>0</v>
      </c>
    </row>
    <row r="23" spans="2:7" ht="12.75">
      <c r="B23" s="198"/>
      <c r="C23" s="181"/>
      <c r="D23" s="182"/>
      <c r="E23" s="183"/>
      <c r="F23" s="186"/>
      <c r="G23" s="184"/>
    </row>
    <row r="24" spans="2:7" ht="12.75">
      <c r="B24" s="199" t="s">
        <v>216</v>
      </c>
      <c r="C24" s="181">
        <v>98.64</v>
      </c>
      <c r="D24" s="182" t="s">
        <v>90</v>
      </c>
      <c r="E24" s="183">
        <v>1</v>
      </c>
      <c r="F24" s="54"/>
      <c r="G24" s="184">
        <f>(C24*E24)*F24</f>
        <v>0</v>
      </c>
    </row>
    <row r="25" spans="2:7" ht="12.75">
      <c r="B25" s="199"/>
      <c r="C25" s="181"/>
      <c r="D25" s="182"/>
      <c r="E25" s="183"/>
      <c r="F25" s="200"/>
      <c r="G25" s="184"/>
    </row>
    <row r="26" spans="2:7" ht="12.75">
      <c r="B26" s="201" t="s">
        <v>98</v>
      </c>
      <c r="C26" s="202"/>
      <c r="D26" s="203"/>
      <c r="E26" s="204"/>
      <c r="F26" s="205"/>
      <c r="G26" s="184"/>
    </row>
    <row r="27" spans="2:7" ht="12.75">
      <c r="B27" s="206" t="s">
        <v>261</v>
      </c>
      <c r="C27" s="182">
        <v>445</v>
      </c>
      <c r="D27" s="182" t="s">
        <v>90</v>
      </c>
      <c r="E27" s="183">
        <v>4</v>
      </c>
      <c r="F27" s="54"/>
      <c r="G27" s="184">
        <f>(C27*E27)*F27</f>
        <v>0</v>
      </c>
    </row>
    <row r="28" spans="2:7" ht="12.75">
      <c r="B28" s="201"/>
      <c r="C28" s="207"/>
      <c r="D28" s="203"/>
      <c r="E28" s="204"/>
      <c r="F28" s="205"/>
      <c r="G28" s="184"/>
    </row>
    <row r="29" spans="2:7" ht="12.75">
      <c r="B29" s="201" t="s">
        <v>99</v>
      </c>
      <c r="C29" s="207">
        <v>175.14</v>
      </c>
      <c r="D29" s="182" t="s">
        <v>90</v>
      </c>
      <c r="E29" s="183">
        <v>1</v>
      </c>
      <c r="F29" s="54"/>
      <c r="G29" s="184">
        <f>(C29*E29)*F29</f>
        <v>0</v>
      </c>
    </row>
    <row r="30" spans="2:7" ht="12.75">
      <c r="B30" s="201"/>
      <c r="C30" s="207"/>
      <c r="D30" s="203"/>
      <c r="E30" s="204"/>
      <c r="F30" s="205"/>
      <c r="G30" s="184"/>
    </row>
    <row r="31" spans="2:7" ht="12.75">
      <c r="B31" s="201" t="s">
        <v>100</v>
      </c>
      <c r="C31" s="207">
        <v>373.06</v>
      </c>
      <c r="D31" s="182" t="s">
        <v>90</v>
      </c>
      <c r="E31" s="183">
        <v>21</v>
      </c>
      <c r="F31" s="54"/>
      <c r="G31" s="184">
        <f>(C31*E31)*F31</f>
        <v>0</v>
      </c>
    </row>
    <row r="32" spans="2:7" ht="12.75">
      <c r="B32" s="201"/>
      <c r="C32" s="207"/>
      <c r="D32" s="203"/>
      <c r="E32" s="204"/>
      <c r="F32" s="205"/>
      <c r="G32" s="184"/>
    </row>
    <row r="33" spans="2:7" ht="12.75">
      <c r="B33" s="201" t="s">
        <v>101</v>
      </c>
      <c r="C33" s="207">
        <v>31.94</v>
      </c>
      <c r="D33" s="182" t="s">
        <v>90</v>
      </c>
      <c r="E33" s="183">
        <v>1</v>
      </c>
      <c r="F33" s="54"/>
      <c r="G33" s="184">
        <f>(C33*E33)*F33</f>
        <v>0</v>
      </c>
    </row>
    <row r="34" spans="2:7" ht="12.75">
      <c r="B34" s="201"/>
      <c r="C34" s="207"/>
      <c r="D34" s="203"/>
      <c r="E34" s="204"/>
      <c r="F34" s="205"/>
      <c r="G34" s="184"/>
    </row>
    <row r="35" spans="2:7" ht="12.75">
      <c r="B35" s="201" t="s">
        <v>102</v>
      </c>
      <c r="C35" s="208">
        <v>1120</v>
      </c>
      <c r="D35" s="182" t="s">
        <v>90</v>
      </c>
      <c r="E35" s="209">
        <v>0.083</v>
      </c>
      <c r="F35" s="54"/>
      <c r="G35" s="184">
        <f>(C35*E35)*F35</f>
        <v>0</v>
      </c>
    </row>
    <row r="36" spans="2:7" ht="15.75" thickBot="1">
      <c r="B36" s="210"/>
      <c r="C36" s="211"/>
      <c r="D36" s="212"/>
      <c r="E36" s="213"/>
      <c r="F36" s="214"/>
      <c r="G36" s="215"/>
    </row>
    <row r="37" spans="2:7" ht="15.75" thickBot="1">
      <c r="B37" s="216" t="s">
        <v>103</v>
      </c>
      <c r="C37" s="217"/>
      <c r="D37" s="218"/>
      <c r="E37" s="218"/>
      <c r="F37" s="219"/>
      <c r="G37" s="220">
        <f>SUM(G8:G35)</f>
        <v>0</v>
      </c>
    </row>
    <row r="38" spans="2:7" ht="16.5" thickBot="1">
      <c r="B38" s="221" t="s">
        <v>104</v>
      </c>
      <c r="C38" s="222"/>
      <c r="D38" s="222"/>
      <c r="E38" s="222"/>
      <c r="F38" s="222"/>
      <c r="G38" s="223">
        <f>(G37*12)</f>
        <v>0</v>
      </c>
    </row>
    <row r="39" spans="2:7" ht="15.75">
      <c r="B39" s="224" t="s">
        <v>105</v>
      </c>
      <c r="C39" s="225"/>
      <c r="D39" s="225"/>
      <c r="E39" s="225"/>
      <c r="F39" s="225"/>
      <c r="G39" s="226">
        <f>G38*4</f>
        <v>0</v>
      </c>
    </row>
    <row r="41" ht="12.75">
      <c r="B41" s="109" t="s">
        <v>222</v>
      </c>
    </row>
  </sheetData>
  <sheetProtection password="CC06" sheet="1" objects="1" scenarios="1"/>
  <mergeCells count="9">
    <mergeCell ref="B2:G2"/>
    <mergeCell ref="B4:G4"/>
    <mergeCell ref="B5:B7"/>
    <mergeCell ref="C5:C7"/>
    <mergeCell ref="D5:D7"/>
    <mergeCell ref="E5:E7"/>
    <mergeCell ref="F5:F7"/>
    <mergeCell ref="G5:G7"/>
    <mergeCell ref="B3:G3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zoomScale="90" zoomScaleNormal="90" workbookViewId="0" topLeftCell="A1">
      <selection activeCell="F20" sqref="F20:F34"/>
    </sheetView>
  </sheetViews>
  <sheetFormatPr defaultColWidth="9.140625" defaultRowHeight="12.75"/>
  <cols>
    <col min="1" max="1" width="6.140625" style="109" customWidth="1"/>
    <col min="2" max="2" width="73.28125" style="109" customWidth="1"/>
    <col min="3" max="3" width="15.8515625" style="109" customWidth="1"/>
    <col min="4" max="4" width="11.57421875" style="109" customWidth="1"/>
    <col min="5" max="5" width="14.28125" style="109" customWidth="1"/>
    <col min="6" max="6" width="20.7109375" style="109" customWidth="1"/>
    <col min="7" max="7" width="21.28125" style="109" customWidth="1"/>
    <col min="8" max="16384" width="9.140625" style="109" customWidth="1"/>
  </cols>
  <sheetData>
    <row r="1" spans="2:7" ht="15.75" thickBot="1">
      <c r="B1" s="109" t="s">
        <v>34</v>
      </c>
      <c r="C1" s="227"/>
      <c r="D1" s="227"/>
      <c r="E1" s="227"/>
      <c r="F1" s="227"/>
      <c r="G1" s="228" t="s">
        <v>106</v>
      </c>
    </row>
    <row r="2" spans="2:7" ht="20.25">
      <c r="B2" s="229" t="s">
        <v>263</v>
      </c>
      <c r="C2" s="230"/>
      <c r="D2" s="230"/>
      <c r="E2" s="230"/>
      <c r="F2" s="230"/>
      <c r="G2" s="231"/>
    </row>
    <row r="3" spans="2:7" ht="20.25">
      <c r="B3" s="232" t="s">
        <v>37</v>
      </c>
      <c r="C3" s="233"/>
      <c r="D3" s="233"/>
      <c r="E3" s="233"/>
      <c r="F3" s="233"/>
      <c r="G3" s="234"/>
    </row>
    <row r="4" spans="2:7" ht="15.75" customHeight="1" thickBot="1">
      <c r="B4" s="235" t="s">
        <v>107</v>
      </c>
      <c r="C4" s="236"/>
      <c r="D4" s="236"/>
      <c r="E4" s="236"/>
      <c r="F4" s="236"/>
      <c r="G4" s="237"/>
    </row>
    <row r="5" spans="2:7" ht="12.75" customHeight="1" thickBot="1">
      <c r="B5" s="238" t="s">
        <v>85</v>
      </c>
      <c r="C5" s="239" t="s">
        <v>86</v>
      </c>
      <c r="D5" s="240" t="s">
        <v>39</v>
      </c>
      <c r="E5" s="239" t="s">
        <v>108</v>
      </c>
      <c r="F5" s="239" t="s">
        <v>88</v>
      </c>
      <c r="G5" s="241" t="s">
        <v>109</v>
      </c>
    </row>
    <row r="6" spans="2:7" ht="15.75" thickBot="1">
      <c r="B6" s="242"/>
      <c r="C6" s="243"/>
      <c r="D6" s="244"/>
      <c r="E6" s="243"/>
      <c r="F6" s="243"/>
      <c r="G6" s="245"/>
    </row>
    <row r="7" spans="2:7" ht="12.75">
      <c r="B7" s="242"/>
      <c r="C7" s="243"/>
      <c r="D7" s="244"/>
      <c r="E7" s="243"/>
      <c r="F7" s="243"/>
      <c r="G7" s="245"/>
    </row>
    <row r="8" spans="2:7" ht="12.75">
      <c r="B8" s="246" t="s">
        <v>110</v>
      </c>
      <c r="C8" s="247">
        <v>190</v>
      </c>
      <c r="D8" s="248" t="s">
        <v>90</v>
      </c>
      <c r="E8" s="248">
        <v>2</v>
      </c>
      <c r="F8" s="76"/>
      <c r="G8" s="249">
        <f>(C8*E8)*F8</f>
        <v>0</v>
      </c>
    </row>
    <row r="9" spans="2:7" ht="12.75">
      <c r="B9" s="250" t="s">
        <v>111</v>
      </c>
      <c r="C9" s="251"/>
      <c r="D9" s="251"/>
      <c r="E9" s="251"/>
      <c r="F9" s="251"/>
      <c r="G9" s="249"/>
    </row>
    <row r="10" spans="2:7" ht="12.75">
      <c r="B10" s="246" t="s">
        <v>112</v>
      </c>
      <c r="C10" s="247">
        <v>77.2</v>
      </c>
      <c r="D10" s="248" t="s">
        <v>90</v>
      </c>
      <c r="E10" s="248">
        <v>2</v>
      </c>
      <c r="F10" s="76"/>
      <c r="G10" s="249">
        <f aca="true" t="shared" si="0" ref="G10:G18">(C10*E10)*F10</f>
        <v>0</v>
      </c>
    </row>
    <row r="11" spans="2:7" ht="12.75">
      <c r="B11" s="246" t="s">
        <v>113</v>
      </c>
      <c r="C11" s="247">
        <v>504</v>
      </c>
      <c r="D11" s="248" t="s">
        <v>90</v>
      </c>
      <c r="E11" s="248">
        <v>2</v>
      </c>
      <c r="F11" s="76"/>
      <c r="G11" s="249">
        <f t="shared" si="0"/>
        <v>0</v>
      </c>
    </row>
    <row r="12" spans="2:7" ht="12.75">
      <c r="B12" s="246" t="s">
        <v>114</v>
      </c>
      <c r="C12" s="247">
        <v>45.05</v>
      </c>
      <c r="D12" s="248" t="s">
        <v>90</v>
      </c>
      <c r="E12" s="248">
        <v>2</v>
      </c>
      <c r="F12" s="76"/>
      <c r="G12" s="249">
        <f t="shared" si="0"/>
        <v>0</v>
      </c>
    </row>
    <row r="13" spans="2:7" ht="12.75">
      <c r="B13" s="246" t="s">
        <v>115</v>
      </c>
      <c r="C13" s="247">
        <v>62.5</v>
      </c>
      <c r="D13" s="248" t="s">
        <v>90</v>
      </c>
      <c r="E13" s="248">
        <v>2</v>
      </c>
      <c r="F13" s="76"/>
      <c r="G13" s="249">
        <f t="shared" si="0"/>
        <v>0</v>
      </c>
    </row>
    <row r="14" spans="2:7" ht="12.75">
      <c r="B14" s="246" t="s">
        <v>116</v>
      </c>
      <c r="C14" s="247">
        <v>20.52</v>
      </c>
      <c r="D14" s="248" t="s">
        <v>90</v>
      </c>
      <c r="E14" s="248">
        <v>2</v>
      </c>
      <c r="F14" s="76"/>
      <c r="G14" s="249">
        <f t="shared" si="0"/>
        <v>0</v>
      </c>
    </row>
    <row r="15" spans="2:7" ht="12.75">
      <c r="B15" s="246" t="s">
        <v>117</v>
      </c>
      <c r="C15" s="247">
        <v>22</v>
      </c>
      <c r="D15" s="247" t="s">
        <v>90</v>
      </c>
      <c r="E15" s="252">
        <v>2</v>
      </c>
      <c r="F15" s="76"/>
      <c r="G15" s="249">
        <f t="shared" si="0"/>
        <v>0</v>
      </c>
    </row>
    <row r="16" spans="2:7" ht="12.75">
      <c r="B16" s="246" t="s">
        <v>118</v>
      </c>
      <c r="C16" s="247">
        <v>60</v>
      </c>
      <c r="D16" s="247" t="s">
        <v>119</v>
      </c>
      <c r="E16" s="252">
        <v>1</v>
      </c>
      <c r="F16" s="76"/>
      <c r="G16" s="249">
        <f t="shared" si="0"/>
        <v>0</v>
      </c>
    </row>
    <row r="17" spans="2:7" ht="12.75">
      <c r="B17" s="246" t="s">
        <v>120</v>
      </c>
      <c r="C17" s="247">
        <v>254</v>
      </c>
      <c r="D17" s="247" t="s">
        <v>119</v>
      </c>
      <c r="E17" s="252">
        <v>1</v>
      </c>
      <c r="F17" s="76"/>
      <c r="G17" s="249">
        <f t="shared" si="0"/>
        <v>0</v>
      </c>
    </row>
    <row r="18" spans="2:7" ht="12.75">
      <c r="B18" s="246" t="s">
        <v>121</v>
      </c>
      <c r="C18" s="247">
        <v>7</v>
      </c>
      <c r="D18" s="247" t="s">
        <v>119</v>
      </c>
      <c r="E18" s="252">
        <v>1</v>
      </c>
      <c r="F18" s="76"/>
      <c r="G18" s="249">
        <f t="shared" si="0"/>
        <v>0</v>
      </c>
    </row>
    <row r="19" spans="2:7" ht="12.75">
      <c r="B19" s="246" t="s">
        <v>122</v>
      </c>
      <c r="C19" s="253"/>
      <c r="D19" s="247"/>
      <c r="E19" s="252"/>
      <c r="F19" s="254"/>
      <c r="G19" s="249"/>
    </row>
    <row r="20" spans="2:7" ht="12.75">
      <c r="B20" s="255" t="s">
        <v>123</v>
      </c>
      <c r="C20" s="247">
        <v>90</v>
      </c>
      <c r="D20" s="247" t="s">
        <v>90</v>
      </c>
      <c r="E20" s="252">
        <v>1</v>
      </c>
      <c r="F20" s="76"/>
      <c r="G20" s="249">
        <f aca="true" t="shared" si="1" ref="G20:G34">(C20*E20)*F20</f>
        <v>0</v>
      </c>
    </row>
    <row r="21" spans="2:7" ht="12.75">
      <c r="B21" s="255" t="s">
        <v>124</v>
      </c>
      <c r="C21" s="247">
        <v>5</v>
      </c>
      <c r="D21" s="247" t="s">
        <v>90</v>
      </c>
      <c r="E21" s="252">
        <v>1</v>
      </c>
      <c r="F21" s="76"/>
      <c r="G21" s="249">
        <f t="shared" si="1"/>
        <v>0</v>
      </c>
    </row>
    <row r="22" spans="2:7" ht="12.75">
      <c r="B22" s="246" t="s">
        <v>125</v>
      </c>
      <c r="C22" s="252">
        <v>45</v>
      </c>
      <c r="D22" s="247" t="s">
        <v>45</v>
      </c>
      <c r="E22" s="252">
        <v>1</v>
      </c>
      <c r="F22" s="76"/>
      <c r="G22" s="249">
        <f t="shared" si="1"/>
        <v>0</v>
      </c>
    </row>
    <row r="23" spans="2:7" ht="47.25" customHeight="1">
      <c r="B23" s="256" t="s">
        <v>126</v>
      </c>
      <c r="C23" s="252">
        <v>50</v>
      </c>
      <c r="D23" s="247" t="s">
        <v>45</v>
      </c>
      <c r="E23" s="252">
        <v>1</v>
      </c>
      <c r="F23" s="76"/>
      <c r="G23" s="249">
        <f t="shared" si="1"/>
        <v>0</v>
      </c>
    </row>
    <row r="24" spans="2:7" ht="12.75">
      <c r="B24" s="246" t="s">
        <v>127</v>
      </c>
      <c r="C24" s="252">
        <v>50</v>
      </c>
      <c r="D24" s="247" t="s">
        <v>45</v>
      </c>
      <c r="E24" s="252">
        <v>1</v>
      </c>
      <c r="F24" s="76"/>
      <c r="G24" s="249">
        <f t="shared" si="1"/>
        <v>0</v>
      </c>
    </row>
    <row r="25" spans="2:7" ht="12.75">
      <c r="B25" s="246" t="s">
        <v>128</v>
      </c>
      <c r="C25" s="247">
        <v>518</v>
      </c>
      <c r="D25" s="247" t="s">
        <v>90</v>
      </c>
      <c r="E25" s="252">
        <v>1</v>
      </c>
      <c r="F25" s="76"/>
      <c r="G25" s="249">
        <f t="shared" si="1"/>
        <v>0</v>
      </c>
    </row>
    <row r="26" spans="2:7" ht="12.75">
      <c r="B26" s="255" t="s">
        <v>129</v>
      </c>
      <c r="C26" s="247">
        <v>43.7</v>
      </c>
      <c r="D26" s="247" t="s">
        <v>90</v>
      </c>
      <c r="E26" s="252">
        <v>1</v>
      </c>
      <c r="F26" s="76"/>
      <c r="G26" s="249">
        <f t="shared" si="1"/>
        <v>0</v>
      </c>
    </row>
    <row r="27" spans="2:7" ht="12.75">
      <c r="B27" s="246" t="s">
        <v>130</v>
      </c>
      <c r="C27" s="247">
        <v>45.5</v>
      </c>
      <c r="D27" s="247" t="s">
        <v>90</v>
      </c>
      <c r="E27" s="252">
        <v>2</v>
      </c>
      <c r="F27" s="76"/>
      <c r="G27" s="249">
        <f t="shared" si="1"/>
        <v>0</v>
      </c>
    </row>
    <row r="28" spans="2:7" ht="12.75">
      <c r="B28" s="246" t="s">
        <v>131</v>
      </c>
      <c r="C28" s="247">
        <v>96.7</v>
      </c>
      <c r="D28" s="247" t="s">
        <v>90</v>
      </c>
      <c r="E28" s="252">
        <v>2</v>
      </c>
      <c r="F28" s="76"/>
      <c r="G28" s="249">
        <f t="shared" si="1"/>
        <v>0</v>
      </c>
    </row>
    <row r="29" spans="2:7" ht="12.75">
      <c r="B29" s="246" t="s">
        <v>132</v>
      </c>
      <c r="C29" s="247">
        <v>112</v>
      </c>
      <c r="D29" s="247" t="s">
        <v>90</v>
      </c>
      <c r="E29" s="252">
        <v>1</v>
      </c>
      <c r="F29" s="76"/>
      <c r="G29" s="249">
        <f t="shared" si="1"/>
        <v>0</v>
      </c>
    </row>
    <row r="30" spans="2:7" ht="12.75">
      <c r="B30" s="246" t="s">
        <v>133</v>
      </c>
      <c r="C30" s="247">
        <v>207.6</v>
      </c>
      <c r="D30" s="247" t="s">
        <v>90</v>
      </c>
      <c r="E30" s="252">
        <v>1</v>
      </c>
      <c r="F30" s="76"/>
      <c r="G30" s="249">
        <f t="shared" si="1"/>
        <v>0</v>
      </c>
    </row>
    <row r="31" spans="2:7" ht="12.75">
      <c r="B31" s="246" t="s">
        <v>134</v>
      </c>
      <c r="C31" s="247">
        <v>275</v>
      </c>
      <c r="D31" s="247" t="s">
        <v>90</v>
      </c>
      <c r="E31" s="252">
        <v>1</v>
      </c>
      <c r="F31" s="76"/>
      <c r="G31" s="249">
        <f t="shared" si="1"/>
        <v>0</v>
      </c>
    </row>
    <row r="32" spans="2:7" ht="12.75">
      <c r="B32" s="246" t="s">
        <v>135</v>
      </c>
      <c r="C32" s="247">
        <v>5</v>
      </c>
      <c r="D32" s="247" t="s">
        <v>119</v>
      </c>
      <c r="E32" s="252">
        <v>7</v>
      </c>
      <c r="F32" s="76"/>
      <c r="G32" s="249">
        <f t="shared" si="1"/>
        <v>0</v>
      </c>
    </row>
    <row r="33" spans="2:7" ht="12.75">
      <c r="B33" s="246" t="s">
        <v>136</v>
      </c>
      <c r="C33" s="247">
        <v>10</v>
      </c>
      <c r="D33" s="247" t="s">
        <v>119</v>
      </c>
      <c r="E33" s="252">
        <v>10</v>
      </c>
      <c r="F33" s="76"/>
      <c r="G33" s="249">
        <f t="shared" si="1"/>
        <v>0</v>
      </c>
    </row>
    <row r="34" spans="2:7" ht="15.75" thickBot="1">
      <c r="B34" s="257" t="s">
        <v>315</v>
      </c>
      <c r="C34" s="258">
        <v>1</v>
      </c>
      <c r="D34" s="259" t="s">
        <v>137</v>
      </c>
      <c r="E34" s="260">
        <v>10</v>
      </c>
      <c r="F34" s="76"/>
      <c r="G34" s="249">
        <f t="shared" si="1"/>
        <v>0</v>
      </c>
    </row>
    <row r="35" spans="2:7" s="266" customFormat="1" ht="19.5" thickBot="1">
      <c r="B35" s="261" t="s">
        <v>138</v>
      </c>
      <c r="C35" s="262"/>
      <c r="D35" s="263"/>
      <c r="E35" s="263"/>
      <c r="F35" s="264"/>
      <c r="G35" s="265">
        <f>SUM(G8:G34)</f>
        <v>0</v>
      </c>
    </row>
    <row r="36" spans="2:7" s="267" customFormat="1" ht="18.75">
      <c r="B36" s="261" t="s">
        <v>139</v>
      </c>
      <c r="C36" s="262"/>
      <c r="D36" s="263"/>
      <c r="E36" s="263"/>
      <c r="F36" s="264"/>
      <c r="G36" s="265">
        <f>4*G35</f>
        <v>0</v>
      </c>
    </row>
    <row r="37" spans="2:7" ht="12.75">
      <c r="B37" s="268" t="s">
        <v>140</v>
      </c>
      <c r="C37" s="269"/>
      <c r="D37" s="270"/>
      <c r="E37" s="270"/>
      <c r="F37" s="269"/>
      <c r="G37" s="269"/>
    </row>
    <row r="38" spans="2:7" ht="12.75">
      <c r="B38" s="271" t="s">
        <v>141</v>
      </c>
      <c r="C38" s="271"/>
      <c r="D38" s="271"/>
      <c r="E38" s="271"/>
      <c r="F38" s="271"/>
      <c r="G38" s="271"/>
    </row>
    <row r="39" spans="2:7" ht="12.75">
      <c r="B39" s="271" t="s">
        <v>142</v>
      </c>
      <c r="C39" s="271"/>
      <c r="D39" s="271"/>
      <c r="E39" s="271"/>
      <c r="F39" s="271"/>
      <c r="G39" s="271"/>
    </row>
    <row r="40" spans="2:7" ht="12.75">
      <c r="B40" s="271" t="s">
        <v>143</v>
      </c>
      <c r="C40" s="271"/>
      <c r="D40" s="271"/>
      <c r="E40" s="271"/>
      <c r="F40" s="271"/>
      <c r="G40" s="271"/>
    </row>
    <row r="41" spans="2:7" ht="12.75">
      <c r="B41" s="270" t="s">
        <v>144</v>
      </c>
      <c r="C41" s="272"/>
      <c r="D41" s="273"/>
      <c r="E41" s="273"/>
      <c r="F41" s="272"/>
      <c r="G41" s="274"/>
    </row>
    <row r="42" spans="2:7" ht="12.75">
      <c r="B42" s="270" t="s">
        <v>316</v>
      </c>
      <c r="C42" s="272"/>
      <c r="D42" s="273"/>
      <c r="E42" s="273"/>
      <c r="F42" s="272"/>
      <c r="G42" s="274"/>
    </row>
    <row r="43" spans="2:7" ht="12.75">
      <c r="B43" s="270" t="s">
        <v>145</v>
      </c>
      <c r="C43" s="269"/>
      <c r="D43" s="270"/>
      <c r="E43" s="270"/>
      <c r="F43" s="269"/>
      <c r="G43" s="269"/>
    </row>
    <row r="45" ht="12.75">
      <c r="B45" s="109" t="s">
        <v>246</v>
      </c>
    </row>
  </sheetData>
  <sheetProtection password="CC06" sheet="1" objects="1" scenarios="1"/>
  <mergeCells count="13">
    <mergeCell ref="B9:F9"/>
    <mergeCell ref="B38:G38"/>
    <mergeCell ref="B39:G39"/>
    <mergeCell ref="B40:G40"/>
    <mergeCell ref="B2:G2"/>
    <mergeCell ref="B4:G4"/>
    <mergeCell ref="B5:B7"/>
    <mergeCell ref="C5:C7"/>
    <mergeCell ref="D5:D7"/>
    <mergeCell ref="E5:E7"/>
    <mergeCell ref="F5:F7"/>
    <mergeCell ref="G5:G7"/>
    <mergeCell ref="B3:G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90" zoomScaleNormal="90" workbookViewId="0" topLeftCell="A1">
      <selection activeCell="E15" sqref="E15:E16"/>
    </sheetView>
  </sheetViews>
  <sheetFormatPr defaultColWidth="8.7109375" defaultRowHeight="12.75"/>
  <cols>
    <col min="1" max="1" width="2.8515625" style="110" customWidth="1"/>
    <col min="2" max="2" width="119.57421875" style="110" bestFit="1" customWidth="1"/>
    <col min="3" max="3" width="10.28125" style="110" customWidth="1"/>
    <col min="4" max="4" width="19.00390625" style="110" customWidth="1"/>
    <col min="5" max="5" width="22.57421875" style="110" customWidth="1"/>
    <col min="6" max="6" width="29.57421875" style="110" customWidth="1"/>
    <col min="7" max="16384" width="8.7109375" style="110" customWidth="1"/>
  </cols>
  <sheetData>
    <row r="1" spans="2:10" ht="12.75">
      <c r="B1" s="109" t="s">
        <v>34</v>
      </c>
      <c r="C1" s="109"/>
      <c r="D1" s="109"/>
      <c r="F1" s="111" t="s">
        <v>35</v>
      </c>
      <c r="G1" s="109"/>
      <c r="H1" s="109"/>
      <c r="I1" s="109"/>
      <c r="J1" s="109"/>
    </row>
    <row r="2" spans="2:10" ht="20.25">
      <c r="B2" s="112" t="s">
        <v>36</v>
      </c>
      <c r="C2" s="112"/>
      <c r="D2" s="112"/>
      <c r="E2" s="112"/>
      <c r="F2" s="112"/>
      <c r="G2" s="109"/>
      <c r="H2" s="109"/>
      <c r="I2" s="109"/>
      <c r="J2" s="109"/>
    </row>
    <row r="3" spans="2:10" ht="20.25">
      <c r="B3" s="113" t="s">
        <v>37</v>
      </c>
      <c r="C3" s="113"/>
      <c r="D3" s="113"/>
      <c r="E3" s="113"/>
      <c r="F3" s="113"/>
      <c r="G3" s="109"/>
      <c r="H3" s="109"/>
      <c r="I3" s="109"/>
      <c r="J3" s="109"/>
    </row>
    <row r="4" spans="2:10" ht="42.75">
      <c r="B4" s="114" t="s">
        <v>38</v>
      </c>
      <c r="C4" s="115" t="s">
        <v>39</v>
      </c>
      <c r="D4" s="115" t="s">
        <v>40</v>
      </c>
      <c r="E4" s="115" t="s">
        <v>41</v>
      </c>
      <c r="F4" s="116" t="s">
        <v>42</v>
      </c>
      <c r="G4" s="109"/>
      <c r="H4" s="109"/>
      <c r="I4" s="109"/>
      <c r="J4" s="109"/>
    </row>
    <row r="5" spans="2:10" ht="18.75">
      <c r="B5" s="117" t="s">
        <v>43</v>
      </c>
      <c r="C5" s="118"/>
      <c r="D5" s="118"/>
      <c r="E5" s="118"/>
      <c r="F5" s="119"/>
      <c r="G5" s="109"/>
      <c r="H5" s="109"/>
      <c r="I5" s="109"/>
      <c r="J5" s="109"/>
    </row>
    <row r="6" spans="2:10" ht="12.75">
      <c r="B6" s="120" t="s">
        <v>217</v>
      </c>
      <c r="C6" s="121" t="s">
        <v>44</v>
      </c>
      <c r="D6" s="121">
        <v>1</v>
      </c>
      <c r="E6" s="142"/>
      <c r="F6" s="122">
        <f aca="true" t="shared" si="0" ref="F6:F12">D6*E6*4</f>
        <v>0</v>
      </c>
      <c r="G6" s="109"/>
      <c r="H6" s="109"/>
      <c r="I6" s="109"/>
      <c r="J6" s="109"/>
    </row>
    <row r="7" spans="2:10" ht="12.75">
      <c r="B7" s="123" t="s">
        <v>218</v>
      </c>
      <c r="C7" s="121" t="s">
        <v>44</v>
      </c>
      <c r="D7" s="121">
        <v>12</v>
      </c>
      <c r="E7" s="142"/>
      <c r="F7" s="122">
        <f t="shared" si="0"/>
        <v>0</v>
      </c>
      <c r="G7" s="109"/>
      <c r="H7" s="109"/>
      <c r="I7" s="109"/>
      <c r="J7" s="109"/>
    </row>
    <row r="8" spans="2:10" ht="12.75">
      <c r="B8" s="124" t="s">
        <v>219</v>
      </c>
      <c r="C8" s="121" t="s">
        <v>44</v>
      </c>
      <c r="D8" s="125">
        <v>1</v>
      </c>
      <c r="E8" s="142"/>
      <c r="F8" s="122">
        <f t="shared" si="0"/>
        <v>0</v>
      </c>
      <c r="G8" s="109"/>
      <c r="H8" s="109"/>
      <c r="I8" s="109"/>
      <c r="J8" s="109"/>
    </row>
    <row r="9" spans="2:10" ht="12.75">
      <c r="B9" s="124" t="s">
        <v>220</v>
      </c>
      <c r="C9" s="121" t="s">
        <v>44</v>
      </c>
      <c r="D9" s="125">
        <v>0.25</v>
      </c>
      <c r="E9" s="142"/>
      <c r="F9" s="122">
        <f t="shared" si="0"/>
        <v>0</v>
      </c>
      <c r="G9" s="109"/>
      <c r="H9" s="109"/>
      <c r="I9" s="109"/>
      <c r="J9" s="109"/>
    </row>
    <row r="10" spans="2:10" ht="12.75">
      <c r="B10" s="124" t="s">
        <v>221</v>
      </c>
      <c r="C10" s="121" t="s">
        <v>44</v>
      </c>
      <c r="D10" s="125">
        <v>0.25</v>
      </c>
      <c r="E10" s="142"/>
      <c r="F10" s="122">
        <f t="shared" si="0"/>
        <v>0</v>
      </c>
      <c r="G10" s="109"/>
      <c r="H10" s="109"/>
      <c r="I10" s="109"/>
      <c r="J10" s="109"/>
    </row>
    <row r="11" spans="2:10" ht="12.75">
      <c r="B11" s="126" t="s">
        <v>252</v>
      </c>
      <c r="C11" s="121" t="s">
        <v>45</v>
      </c>
      <c r="D11" s="121">
        <v>30</v>
      </c>
      <c r="E11" s="142"/>
      <c r="F11" s="122">
        <f t="shared" si="0"/>
        <v>0</v>
      </c>
      <c r="G11" s="109"/>
      <c r="H11" s="109"/>
      <c r="I11" s="109"/>
      <c r="J11" s="109"/>
    </row>
    <row r="12" spans="2:10" ht="12.75">
      <c r="B12" s="126" t="s">
        <v>253</v>
      </c>
      <c r="C12" s="121" t="s">
        <v>45</v>
      </c>
      <c r="D12" s="121">
        <v>6</v>
      </c>
      <c r="E12" s="142"/>
      <c r="F12" s="122">
        <f t="shared" si="0"/>
        <v>0</v>
      </c>
      <c r="G12" s="109"/>
      <c r="H12" s="109"/>
      <c r="I12" s="109"/>
      <c r="J12" s="109"/>
    </row>
    <row r="13" spans="2:10" ht="15.75" thickBot="1">
      <c r="B13" s="127" t="s">
        <v>46</v>
      </c>
      <c r="C13" s="128"/>
      <c r="D13" s="128"/>
      <c r="E13" s="129"/>
      <c r="F13" s="130">
        <f>SUM(F6:F12)</f>
        <v>0</v>
      </c>
      <c r="G13" s="109"/>
      <c r="H13" s="109"/>
      <c r="I13" s="109"/>
      <c r="J13" s="109"/>
    </row>
    <row r="14" spans="2:10" ht="18.75">
      <c r="B14" s="131" t="s">
        <v>47</v>
      </c>
      <c r="C14" s="132"/>
      <c r="D14" s="132"/>
      <c r="E14" s="133"/>
      <c r="F14" s="134"/>
      <c r="G14" s="109"/>
      <c r="H14" s="109"/>
      <c r="I14" s="109"/>
      <c r="J14" s="109"/>
    </row>
    <row r="15" spans="2:10" ht="12.75">
      <c r="B15" s="126" t="s">
        <v>250</v>
      </c>
      <c r="C15" s="121" t="s">
        <v>48</v>
      </c>
      <c r="D15" s="121">
        <v>10</v>
      </c>
      <c r="E15" s="142"/>
      <c r="F15" s="135">
        <f>D15*E15*4</f>
        <v>0</v>
      </c>
      <c r="G15" s="109"/>
      <c r="H15" s="109"/>
      <c r="I15" s="109"/>
      <c r="J15" s="109"/>
    </row>
    <row r="16" spans="2:10" ht="12.75">
      <c r="B16" s="126" t="s">
        <v>251</v>
      </c>
      <c r="C16" s="121" t="s">
        <v>48</v>
      </c>
      <c r="D16" s="128">
        <v>2</v>
      </c>
      <c r="E16" s="142"/>
      <c r="F16" s="135">
        <f>D16*E16*4</f>
        <v>0</v>
      </c>
      <c r="G16" s="109"/>
      <c r="H16" s="109"/>
      <c r="I16" s="109"/>
      <c r="J16" s="109"/>
    </row>
    <row r="17" spans="2:10" ht="15.75" thickBot="1">
      <c r="B17" s="136" t="s">
        <v>50</v>
      </c>
      <c r="C17" s="137"/>
      <c r="D17" s="137"/>
      <c r="E17" s="137"/>
      <c r="F17" s="138">
        <f>SUM(F15:F16)</f>
        <v>0</v>
      </c>
      <c r="G17" s="109"/>
      <c r="H17" s="109"/>
      <c r="I17" s="109"/>
      <c r="J17" s="109"/>
    </row>
    <row r="18" spans="2:10" ht="19.5" thickBot="1">
      <c r="B18" s="139" t="s">
        <v>51</v>
      </c>
      <c r="C18" s="140"/>
      <c r="D18" s="140"/>
      <c r="E18" s="140"/>
      <c r="F18" s="141">
        <f>SUM(F17,F13)</f>
        <v>0</v>
      </c>
      <c r="G18" s="109"/>
      <c r="H18" s="109"/>
      <c r="I18" s="109"/>
      <c r="J18" s="109"/>
    </row>
    <row r="19" spans="2:10" ht="12.75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2:10" ht="12.75">
      <c r="B20" s="109" t="s">
        <v>222</v>
      </c>
      <c r="C20" s="109"/>
      <c r="D20" s="109"/>
      <c r="E20" s="109"/>
      <c r="F20" s="109"/>
      <c r="G20" s="109"/>
      <c r="H20" s="109"/>
      <c r="I20" s="109"/>
      <c r="J20" s="109"/>
    </row>
    <row r="21" spans="2:10" ht="12.75">
      <c r="B21" s="109"/>
      <c r="C21" s="109"/>
      <c r="D21" s="109"/>
      <c r="E21" s="109"/>
      <c r="F21" s="109"/>
      <c r="G21" s="109"/>
      <c r="H21" s="109"/>
      <c r="I21" s="109"/>
      <c r="J21" s="109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zoomScale="90" zoomScaleNormal="90" workbookViewId="0" topLeftCell="A1">
      <selection activeCell="E5" sqref="E5:E10"/>
    </sheetView>
  </sheetViews>
  <sheetFormatPr defaultColWidth="9.140625" defaultRowHeight="12.75"/>
  <cols>
    <col min="1" max="1" width="5.140625" style="109" customWidth="1"/>
    <col min="2" max="2" width="62.421875" style="109" customWidth="1"/>
    <col min="3" max="3" width="22.421875" style="109" customWidth="1"/>
    <col min="4" max="4" width="11.8515625" style="109" customWidth="1"/>
    <col min="5" max="5" width="24.00390625" style="109" customWidth="1"/>
    <col min="6" max="6" width="18.28125" style="109" customWidth="1"/>
    <col min="7" max="7" width="22.7109375" style="109" customWidth="1"/>
    <col min="8" max="16384" width="9.140625" style="109" customWidth="1"/>
  </cols>
  <sheetData>
    <row r="1" spans="2:7" ht="15.75" thickBot="1">
      <c r="B1" s="109" t="s">
        <v>34</v>
      </c>
      <c r="G1" s="111" t="s">
        <v>146</v>
      </c>
    </row>
    <row r="2" spans="2:7" ht="20.25">
      <c r="B2" s="275" t="s">
        <v>272</v>
      </c>
      <c r="C2" s="276"/>
      <c r="D2" s="276"/>
      <c r="E2" s="276"/>
      <c r="F2" s="276"/>
      <c r="G2" s="277"/>
    </row>
    <row r="3" spans="2:7" ht="21" thickBot="1">
      <c r="B3" s="278" t="s">
        <v>37</v>
      </c>
      <c r="C3" s="279"/>
      <c r="D3" s="279"/>
      <c r="E3" s="279"/>
      <c r="F3" s="279"/>
      <c r="G3" s="280"/>
    </row>
    <row r="4" spans="2:7" ht="43.5" thickBot="1">
      <c r="B4" s="281" t="s">
        <v>38</v>
      </c>
      <c r="C4" s="282" t="s">
        <v>321</v>
      </c>
      <c r="D4" s="283" t="s">
        <v>39</v>
      </c>
      <c r="E4" s="283" t="s">
        <v>88</v>
      </c>
      <c r="F4" s="283" t="s">
        <v>89</v>
      </c>
      <c r="G4" s="284" t="s">
        <v>109</v>
      </c>
    </row>
    <row r="5" spans="2:7" ht="30">
      <c r="B5" s="285" t="s">
        <v>317</v>
      </c>
      <c r="C5" s="286">
        <v>10</v>
      </c>
      <c r="D5" s="287" t="s">
        <v>119</v>
      </c>
      <c r="E5" s="100"/>
      <c r="F5" s="288">
        <f aca="true" t="shared" si="0" ref="F5:F10">C5*E5</f>
        <v>0</v>
      </c>
      <c r="G5" s="289">
        <f aca="true" t="shared" si="1" ref="G5:G10">F5*12</f>
        <v>0</v>
      </c>
    </row>
    <row r="6" spans="2:7" ht="30">
      <c r="B6" s="290" t="s">
        <v>268</v>
      </c>
      <c r="C6" s="286">
        <v>20</v>
      </c>
      <c r="D6" s="287" t="s">
        <v>119</v>
      </c>
      <c r="E6" s="100"/>
      <c r="F6" s="288">
        <f t="shared" si="0"/>
        <v>0</v>
      </c>
      <c r="G6" s="289">
        <f t="shared" si="1"/>
        <v>0</v>
      </c>
    </row>
    <row r="7" spans="2:7" ht="12.75">
      <c r="B7" s="291" t="s">
        <v>269</v>
      </c>
      <c r="C7" s="286">
        <v>10</v>
      </c>
      <c r="D7" s="287" t="s">
        <v>147</v>
      </c>
      <c r="E7" s="100"/>
      <c r="F7" s="288">
        <f t="shared" si="0"/>
        <v>0</v>
      </c>
      <c r="G7" s="289">
        <f t="shared" si="1"/>
        <v>0</v>
      </c>
    </row>
    <row r="8" spans="2:7" ht="12.75">
      <c r="B8" s="291" t="s">
        <v>270</v>
      </c>
      <c r="C8" s="286">
        <v>25</v>
      </c>
      <c r="D8" s="287" t="s">
        <v>119</v>
      </c>
      <c r="E8" s="100"/>
      <c r="F8" s="288">
        <f t="shared" si="0"/>
        <v>0</v>
      </c>
      <c r="G8" s="289">
        <f t="shared" si="1"/>
        <v>0</v>
      </c>
    </row>
    <row r="9" spans="2:7" ht="12.75">
      <c r="B9" s="291" t="s">
        <v>148</v>
      </c>
      <c r="C9" s="286">
        <v>10</v>
      </c>
      <c r="D9" s="287" t="s">
        <v>119</v>
      </c>
      <c r="E9" s="100"/>
      <c r="F9" s="288">
        <f t="shared" si="0"/>
        <v>0</v>
      </c>
      <c r="G9" s="289">
        <f t="shared" si="1"/>
        <v>0</v>
      </c>
    </row>
    <row r="10" spans="2:7" ht="15.75" thickBot="1">
      <c r="B10" s="292" t="s">
        <v>271</v>
      </c>
      <c r="C10" s="286">
        <v>1</v>
      </c>
      <c r="D10" s="293" t="s">
        <v>119</v>
      </c>
      <c r="E10" s="100"/>
      <c r="F10" s="288">
        <f t="shared" si="0"/>
        <v>0</v>
      </c>
      <c r="G10" s="289">
        <f t="shared" si="1"/>
        <v>0</v>
      </c>
    </row>
    <row r="11" spans="2:7" ht="15.75" thickBot="1">
      <c r="B11" s="294" t="s">
        <v>149</v>
      </c>
      <c r="C11" s="295"/>
      <c r="D11" s="295"/>
      <c r="E11" s="296"/>
      <c r="F11" s="297">
        <f>SUM(F5:F10)</f>
        <v>0</v>
      </c>
      <c r="G11" s="298"/>
    </row>
    <row r="12" spans="2:7" ht="19.5" thickBot="1">
      <c r="B12" s="299" t="s">
        <v>150</v>
      </c>
      <c r="C12" s="300"/>
      <c r="D12" s="300"/>
      <c r="E12" s="301"/>
      <c r="F12" s="302"/>
      <c r="G12" s="303">
        <f>SUM(G5:G11)</f>
        <v>0</v>
      </c>
    </row>
    <row r="13" spans="2:7" ht="19.5" thickBot="1">
      <c r="B13" s="304" t="s">
        <v>151</v>
      </c>
      <c r="C13" s="305"/>
      <c r="D13" s="305"/>
      <c r="E13" s="306"/>
      <c r="F13" s="307"/>
      <c r="G13" s="308">
        <f>4*G12</f>
        <v>0</v>
      </c>
    </row>
    <row r="14" ht="12.75">
      <c r="B14" s="309" t="s">
        <v>152</v>
      </c>
    </row>
    <row r="15" ht="12.75">
      <c r="B15" s="109" t="s">
        <v>153</v>
      </c>
    </row>
    <row r="16" ht="12.75">
      <c r="B16" s="109" t="s">
        <v>273</v>
      </c>
    </row>
  </sheetData>
  <sheetProtection password="CC06" sheet="1" objects="1" scenarios="1"/>
  <mergeCells count="2">
    <mergeCell ref="B2:G2"/>
    <mergeCell ref="B3:G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 topLeftCell="A1">
      <selection activeCell="B44" sqref="B44"/>
    </sheetView>
  </sheetViews>
  <sheetFormatPr defaultColWidth="9.140625" defaultRowHeight="12.75"/>
  <cols>
    <col min="1" max="1" width="5.00390625" style="109" customWidth="1"/>
    <col min="2" max="2" width="79.421875" style="109" customWidth="1"/>
    <col min="3" max="3" width="13.421875" style="109" customWidth="1"/>
    <col min="4" max="4" width="15.421875" style="109" customWidth="1"/>
    <col min="5" max="5" width="24.421875" style="109" customWidth="1"/>
    <col min="6" max="6" width="31.28125" style="109" customWidth="1"/>
    <col min="7" max="16384" width="9.140625" style="109" customWidth="1"/>
  </cols>
  <sheetData>
    <row r="1" spans="2:6" ht="12.75" customHeight="1">
      <c r="B1" s="109" t="s">
        <v>34</v>
      </c>
      <c r="C1" s="310"/>
      <c r="D1" s="310"/>
      <c r="E1" s="311" t="s">
        <v>154</v>
      </c>
      <c r="F1" s="311"/>
    </row>
    <row r="2" spans="2:6" ht="23.25" customHeight="1">
      <c r="B2" s="312" t="s">
        <v>248</v>
      </c>
      <c r="C2" s="312"/>
      <c r="D2" s="312"/>
      <c r="E2" s="312"/>
      <c r="F2" s="312"/>
    </row>
    <row r="3" spans="2:6" ht="21" customHeight="1">
      <c r="B3" s="313" t="s">
        <v>37</v>
      </c>
      <c r="C3" s="313"/>
      <c r="D3" s="313"/>
      <c r="E3" s="313"/>
      <c r="F3" s="313"/>
    </row>
    <row r="4" spans="2:6" ht="36" customHeight="1">
      <c r="B4" s="314" t="s">
        <v>38</v>
      </c>
      <c r="C4" s="315" t="s">
        <v>39</v>
      </c>
      <c r="D4" s="315" t="s">
        <v>40</v>
      </c>
      <c r="E4" s="315" t="s">
        <v>41</v>
      </c>
      <c r="F4" s="316" t="s">
        <v>42</v>
      </c>
    </row>
    <row r="5" spans="2:6" ht="18.75">
      <c r="B5" s="317" t="s">
        <v>43</v>
      </c>
      <c r="C5" s="318"/>
      <c r="D5" s="319"/>
      <c r="E5" s="319"/>
      <c r="F5" s="320"/>
    </row>
    <row r="6" spans="2:6" ht="12.75">
      <c r="B6" s="124" t="s">
        <v>247</v>
      </c>
      <c r="C6" s="321" t="s">
        <v>155</v>
      </c>
      <c r="D6" s="322">
        <v>104</v>
      </c>
      <c r="E6" s="80"/>
      <c r="F6" s="323">
        <f aca="true" t="shared" si="0" ref="F6:F9">D6*E6*4</f>
        <v>0</v>
      </c>
    </row>
    <row r="7" spans="2:6" ht="12.75">
      <c r="B7" s="324" t="s">
        <v>156</v>
      </c>
      <c r="C7" s="321" t="s">
        <v>157</v>
      </c>
      <c r="D7" s="322">
        <v>500</v>
      </c>
      <c r="E7" s="80"/>
      <c r="F7" s="323">
        <f t="shared" si="0"/>
        <v>0</v>
      </c>
    </row>
    <row r="8" spans="2:6" ht="12.75">
      <c r="B8" s="124" t="s">
        <v>158</v>
      </c>
      <c r="C8" s="321" t="s">
        <v>157</v>
      </c>
      <c r="D8" s="322">
        <v>170</v>
      </c>
      <c r="E8" s="80"/>
      <c r="F8" s="323">
        <f t="shared" si="0"/>
        <v>0</v>
      </c>
    </row>
    <row r="9" spans="2:6" ht="12.75">
      <c r="B9" s="124" t="s">
        <v>159</v>
      </c>
      <c r="C9" s="321" t="s">
        <v>160</v>
      </c>
      <c r="D9" s="325">
        <v>48</v>
      </c>
      <c r="E9" s="80"/>
      <c r="F9" s="323">
        <f t="shared" si="0"/>
        <v>0</v>
      </c>
    </row>
    <row r="10" spans="2:6" ht="12.75">
      <c r="B10" s="326" t="s">
        <v>46</v>
      </c>
      <c r="C10" s="327"/>
      <c r="D10" s="328"/>
      <c r="E10" s="329"/>
      <c r="F10" s="330">
        <f>SUM(F6:F9)</f>
        <v>0</v>
      </c>
    </row>
    <row r="11" spans="2:6" ht="16.5" customHeight="1">
      <c r="B11" s="331" t="s">
        <v>51</v>
      </c>
      <c r="C11" s="332"/>
      <c r="D11" s="332"/>
      <c r="E11" s="332"/>
      <c r="F11" s="333">
        <f>F10</f>
        <v>0</v>
      </c>
    </row>
    <row r="13" ht="12.75">
      <c r="B13" s="109" t="s">
        <v>246</v>
      </c>
    </row>
  </sheetData>
  <sheetProtection password="CC06" sheet="1" objects="1" scenarios="1"/>
  <mergeCells count="4">
    <mergeCell ref="E1:F1"/>
    <mergeCell ref="B2:F2"/>
    <mergeCell ref="B3:F3"/>
    <mergeCell ref="B11:E11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zoomScale="90" zoomScaleNormal="90" workbookViewId="0" topLeftCell="A1">
      <selection activeCell="D21" sqref="D21:H21"/>
    </sheetView>
  </sheetViews>
  <sheetFormatPr defaultColWidth="9.140625" defaultRowHeight="12.75"/>
  <cols>
    <col min="1" max="1" width="6.00390625" style="109" customWidth="1"/>
    <col min="2" max="2" width="42.421875" style="109" customWidth="1"/>
    <col min="3" max="3" width="10.421875" style="109" customWidth="1"/>
    <col min="4" max="8" width="16.8515625" style="109" customWidth="1"/>
    <col min="9" max="9" width="28.28125" style="109" customWidth="1"/>
    <col min="10" max="16384" width="9.140625" style="109" customWidth="1"/>
  </cols>
  <sheetData>
    <row r="1" spans="2:10" ht="12.75" customHeight="1" thickBot="1">
      <c r="B1" s="109" t="s">
        <v>34</v>
      </c>
      <c r="C1" s="310"/>
      <c r="H1" s="310"/>
      <c r="I1" s="334" t="s">
        <v>161</v>
      </c>
      <c r="J1" s="334"/>
    </row>
    <row r="2" spans="2:9" ht="24" customHeight="1">
      <c r="B2" s="312" t="s">
        <v>227</v>
      </c>
      <c r="C2" s="312"/>
      <c r="D2" s="312"/>
      <c r="E2" s="312"/>
      <c r="F2" s="312"/>
      <c r="G2" s="312"/>
      <c r="H2" s="312"/>
      <c r="I2" s="312"/>
    </row>
    <row r="3" spans="2:9" ht="27.75" customHeight="1" thickBot="1">
      <c r="B3" s="335" t="s">
        <v>37</v>
      </c>
      <c r="C3" s="335"/>
      <c r="D3" s="335"/>
      <c r="E3" s="335"/>
      <c r="F3" s="335"/>
      <c r="G3" s="335"/>
      <c r="H3" s="335"/>
      <c r="I3" s="335"/>
    </row>
    <row r="4" spans="2:9" ht="19.5" thickBot="1">
      <c r="B4" s="336" t="s">
        <v>256</v>
      </c>
      <c r="C4" s="337" t="s">
        <v>162</v>
      </c>
      <c r="D4" s="338">
        <v>2017</v>
      </c>
      <c r="E4" s="338">
        <v>2018</v>
      </c>
      <c r="F4" s="338">
        <v>2019</v>
      </c>
      <c r="G4" s="338">
        <v>2020</v>
      </c>
      <c r="H4" s="339">
        <v>2021</v>
      </c>
      <c r="I4" s="340"/>
    </row>
    <row r="5" spans="2:9" ht="12.75">
      <c r="B5" s="341" t="s">
        <v>163</v>
      </c>
      <c r="C5" s="342" t="s">
        <v>164</v>
      </c>
      <c r="D5" s="343" t="s">
        <v>13</v>
      </c>
      <c r="E5" s="343" t="s">
        <v>13</v>
      </c>
      <c r="F5" s="343" t="s">
        <v>13</v>
      </c>
      <c r="G5" s="343" t="s">
        <v>13</v>
      </c>
      <c r="H5" s="372"/>
      <c r="I5" s="344"/>
    </row>
    <row r="6" spans="2:9" ht="12.75">
      <c r="B6" s="345" t="s">
        <v>165</v>
      </c>
      <c r="C6" s="346" t="s">
        <v>164</v>
      </c>
      <c r="D6" s="287" t="s">
        <v>13</v>
      </c>
      <c r="E6" s="287" t="s">
        <v>13</v>
      </c>
      <c r="F6" s="287" t="s">
        <v>13</v>
      </c>
      <c r="G6" s="287" t="s">
        <v>13</v>
      </c>
      <c r="H6" s="372"/>
      <c r="I6" s="347"/>
    </row>
    <row r="7" spans="2:9" ht="12.75">
      <c r="B7" s="345" t="s">
        <v>166</v>
      </c>
      <c r="C7" s="346" t="s">
        <v>164</v>
      </c>
      <c r="D7" s="287" t="s">
        <v>13</v>
      </c>
      <c r="E7" s="287" t="s">
        <v>13</v>
      </c>
      <c r="F7" s="372"/>
      <c r="G7" s="287" t="s">
        <v>13</v>
      </c>
      <c r="H7" s="348" t="s">
        <v>13</v>
      </c>
      <c r="I7" s="347"/>
    </row>
    <row r="8" spans="2:9" ht="12.75">
      <c r="B8" s="345" t="s">
        <v>167</v>
      </c>
      <c r="C8" s="346" t="s">
        <v>164</v>
      </c>
      <c r="D8" s="287" t="s">
        <v>13</v>
      </c>
      <c r="E8" s="287" t="s">
        <v>13</v>
      </c>
      <c r="F8" s="287" t="s">
        <v>13</v>
      </c>
      <c r="G8" s="287" t="s">
        <v>13</v>
      </c>
      <c r="H8" s="373"/>
      <c r="I8" s="347"/>
    </row>
    <row r="9" spans="2:9" ht="12.75">
      <c r="B9" s="345" t="s">
        <v>168</v>
      </c>
      <c r="C9" s="346" t="s">
        <v>164</v>
      </c>
      <c r="D9" s="287" t="s">
        <v>13</v>
      </c>
      <c r="E9" s="287" t="s">
        <v>13</v>
      </c>
      <c r="F9" s="287" t="s">
        <v>13</v>
      </c>
      <c r="G9" s="287" t="s">
        <v>13</v>
      </c>
      <c r="H9" s="373"/>
      <c r="I9" s="347"/>
    </row>
    <row r="10" spans="2:9" ht="12.75">
      <c r="B10" s="345" t="s">
        <v>169</v>
      </c>
      <c r="C10" s="346" t="s">
        <v>170</v>
      </c>
      <c r="D10" s="287" t="s">
        <v>13</v>
      </c>
      <c r="E10" s="287" t="s">
        <v>13</v>
      </c>
      <c r="F10" s="372"/>
      <c r="G10" s="287" t="s">
        <v>13</v>
      </c>
      <c r="H10" s="348" t="s">
        <v>13</v>
      </c>
      <c r="I10" s="347"/>
    </row>
    <row r="11" spans="2:9" ht="12.75">
      <c r="B11" s="345" t="s">
        <v>171</v>
      </c>
      <c r="C11" s="346" t="s">
        <v>170</v>
      </c>
      <c r="D11" s="372"/>
      <c r="E11" s="287" t="s">
        <v>13</v>
      </c>
      <c r="F11" s="287" t="s">
        <v>13</v>
      </c>
      <c r="G11" s="372"/>
      <c r="H11" s="348" t="s">
        <v>13</v>
      </c>
      <c r="I11" s="347"/>
    </row>
    <row r="12" spans="2:9" ht="12.75">
      <c r="B12" s="345" t="s">
        <v>172</v>
      </c>
      <c r="C12" s="346" t="s">
        <v>173</v>
      </c>
      <c r="D12" s="287" t="s">
        <v>13</v>
      </c>
      <c r="E12" s="287" t="s">
        <v>13</v>
      </c>
      <c r="F12" s="372"/>
      <c r="G12" s="287" t="s">
        <v>13</v>
      </c>
      <c r="H12" s="348" t="s">
        <v>13</v>
      </c>
      <c r="I12" s="347"/>
    </row>
    <row r="13" spans="2:9" ht="12.75">
      <c r="B13" s="345" t="s">
        <v>174</v>
      </c>
      <c r="C13" s="346" t="s">
        <v>173</v>
      </c>
      <c r="D13" s="287" t="s">
        <v>13</v>
      </c>
      <c r="E13" s="287" t="s">
        <v>13</v>
      </c>
      <c r="F13" s="372"/>
      <c r="G13" s="287" t="s">
        <v>13</v>
      </c>
      <c r="H13" s="348" t="s">
        <v>13</v>
      </c>
      <c r="I13" s="347"/>
    </row>
    <row r="14" spans="2:9" ht="12.75">
      <c r="B14" s="345" t="s">
        <v>175</v>
      </c>
      <c r="C14" s="346" t="s">
        <v>173</v>
      </c>
      <c r="D14" s="287" t="s">
        <v>13</v>
      </c>
      <c r="E14" s="287" t="s">
        <v>13</v>
      </c>
      <c r="F14" s="372"/>
      <c r="G14" s="287" t="s">
        <v>13</v>
      </c>
      <c r="H14" s="348" t="s">
        <v>13</v>
      </c>
      <c r="I14" s="347"/>
    </row>
    <row r="15" spans="2:9" ht="12.75">
      <c r="B15" s="345" t="s">
        <v>176</v>
      </c>
      <c r="C15" s="346" t="s">
        <v>173</v>
      </c>
      <c r="D15" s="287" t="s">
        <v>13</v>
      </c>
      <c r="E15" s="287" t="s">
        <v>13</v>
      </c>
      <c r="F15" s="372"/>
      <c r="G15" s="287" t="s">
        <v>13</v>
      </c>
      <c r="H15" s="348" t="s">
        <v>13</v>
      </c>
      <c r="I15" s="347"/>
    </row>
    <row r="16" spans="2:9" ht="12.75">
      <c r="B16" s="345" t="s">
        <v>177</v>
      </c>
      <c r="C16" s="346" t="s">
        <v>170</v>
      </c>
      <c r="D16" s="372"/>
      <c r="E16" s="287" t="s">
        <v>13</v>
      </c>
      <c r="F16" s="349" t="s">
        <v>13</v>
      </c>
      <c r="G16" s="372"/>
      <c r="H16" s="348" t="s">
        <v>13</v>
      </c>
      <c r="I16" s="347"/>
    </row>
    <row r="17" spans="2:9" ht="12.75">
      <c r="B17" s="345" t="s">
        <v>178</v>
      </c>
      <c r="C17" s="346" t="s">
        <v>164</v>
      </c>
      <c r="D17" s="287" t="s">
        <v>13</v>
      </c>
      <c r="E17" s="287" t="s">
        <v>13</v>
      </c>
      <c r="F17" s="287" t="s">
        <v>13</v>
      </c>
      <c r="G17" s="372"/>
      <c r="H17" s="348" t="s">
        <v>13</v>
      </c>
      <c r="I17" s="347"/>
    </row>
    <row r="18" spans="2:9" ht="12.75">
      <c r="B18" s="345" t="s">
        <v>179</v>
      </c>
      <c r="C18" s="346" t="s">
        <v>164</v>
      </c>
      <c r="D18" s="287" t="s">
        <v>13</v>
      </c>
      <c r="E18" s="287" t="s">
        <v>13</v>
      </c>
      <c r="F18" s="287" t="s">
        <v>13</v>
      </c>
      <c r="G18" s="287" t="s">
        <v>13</v>
      </c>
      <c r="H18" s="372"/>
      <c r="I18" s="347"/>
    </row>
    <row r="19" spans="2:9" ht="12.75">
      <c r="B19" s="345" t="s">
        <v>180</v>
      </c>
      <c r="C19" s="346" t="s">
        <v>164</v>
      </c>
      <c r="D19" s="287" t="s">
        <v>13</v>
      </c>
      <c r="E19" s="287" t="s">
        <v>13</v>
      </c>
      <c r="F19" s="372"/>
      <c r="G19" s="287" t="s">
        <v>13</v>
      </c>
      <c r="H19" s="348" t="s">
        <v>13</v>
      </c>
      <c r="I19" s="347"/>
    </row>
    <row r="20" spans="2:9" ht="16.5" customHeight="1" thickBot="1">
      <c r="B20" s="350"/>
      <c r="C20" s="351"/>
      <c r="D20" s="352"/>
      <c r="E20" s="352"/>
      <c r="F20" s="352"/>
      <c r="G20" s="353"/>
      <c r="H20" s="352"/>
      <c r="I20" s="354"/>
    </row>
    <row r="21" spans="2:9" ht="12.75">
      <c r="B21" s="355" t="s">
        <v>181</v>
      </c>
      <c r="C21" s="356" t="s">
        <v>182</v>
      </c>
      <c r="D21" s="374"/>
      <c r="E21" s="374"/>
      <c r="F21" s="374"/>
      <c r="G21" s="374"/>
      <c r="H21" s="374"/>
      <c r="I21" s="357"/>
    </row>
    <row r="22" spans="2:9" ht="12.75">
      <c r="B22" s="358" t="s">
        <v>183</v>
      </c>
      <c r="C22" s="359">
        <v>200</v>
      </c>
      <c r="D22" s="360">
        <f>D21*C22</f>
        <v>0</v>
      </c>
      <c r="E22" s="360"/>
      <c r="F22" s="360">
        <f>D21*C22</f>
        <v>0</v>
      </c>
      <c r="G22" s="360"/>
      <c r="H22" s="360">
        <f>D21*C22</f>
        <v>0</v>
      </c>
      <c r="I22" s="347"/>
    </row>
    <row r="23" spans="2:9" ht="15.75" thickBot="1">
      <c r="B23" s="361" t="s">
        <v>184</v>
      </c>
      <c r="C23" s="362">
        <v>50</v>
      </c>
      <c r="D23" s="363">
        <f>D21*C23</f>
        <v>0</v>
      </c>
      <c r="E23" s="363">
        <f>D21*C23</f>
        <v>0</v>
      </c>
      <c r="F23" s="363">
        <f>D21*C23</f>
        <v>0</v>
      </c>
      <c r="G23" s="363">
        <f>D21*C23</f>
        <v>0</v>
      </c>
      <c r="H23" s="363">
        <f>D21*C23</f>
        <v>0</v>
      </c>
      <c r="I23" s="364"/>
    </row>
    <row r="24" spans="2:9" ht="15.75" thickBot="1">
      <c r="B24" s="365" t="s">
        <v>185</v>
      </c>
      <c r="C24" s="366"/>
      <c r="D24" s="367">
        <f>SUM(D5:D19)+SUM(D22:D23)</f>
        <v>0</v>
      </c>
      <c r="E24" s="367">
        <f>SUM(E5:E19)+SUM(E22:E23)</f>
        <v>0</v>
      </c>
      <c r="F24" s="367">
        <f>SUM(F5:F19)+SUM(F22:F23)</f>
        <v>0</v>
      </c>
      <c r="G24" s="367">
        <f>SUM(G5:G19)+SUM(G22:G23)</f>
        <v>0</v>
      </c>
      <c r="H24" s="367">
        <f>SUM(H5:H19)+SUM(H22:H23)</f>
        <v>0</v>
      </c>
      <c r="I24" s="368"/>
    </row>
    <row r="25" spans="2:9" ht="19.5" thickBot="1">
      <c r="B25" s="369" t="s">
        <v>186</v>
      </c>
      <c r="C25" s="370"/>
      <c r="D25" s="370"/>
      <c r="E25" s="370"/>
      <c r="F25" s="370"/>
      <c r="G25" s="370"/>
      <c r="H25" s="370"/>
      <c r="I25" s="371">
        <f>SUM(D24:G24)</f>
        <v>0</v>
      </c>
    </row>
    <row r="27" ht="12.75">
      <c r="B27" s="109" t="s">
        <v>187</v>
      </c>
    </row>
    <row r="29" ht="12.75">
      <c r="B29" s="109" t="s">
        <v>246</v>
      </c>
    </row>
    <row r="30" ht="12.75">
      <c r="B30" s="109" t="s">
        <v>255</v>
      </c>
    </row>
  </sheetData>
  <sheetProtection password="CC06" sheet="1" objects="1" scenarios="1"/>
  <mergeCells count="4">
    <mergeCell ref="I1:J1"/>
    <mergeCell ref="B2:I2"/>
    <mergeCell ref="B3:I3"/>
    <mergeCell ref="D21:H2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9" sqref="E9"/>
    </sheetView>
  </sheetViews>
  <sheetFormatPr defaultColWidth="9.140625" defaultRowHeight="12.75"/>
  <cols>
    <col min="1" max="1" width="3.57421875" style="109" customWidth="1"/>
    <col min="2" max="2" width="83.421875" style="109" customWidth="1"/>
    <col min="3" max="3" width="11.57421875" style="109" customWidth="1"/>
    <col min="4" max="4" width="18.7109375" style="109" customWidth="1"/>
    <col min="5" max="5" width="18.28125" style="109" customWidth="1"/>
    <col min="6" max="6" width="32.140625" style="109" customWidth="1"/>
    <col min="7" max="16384" width="9.140625" style="109" customWidth="1"/>
  </cols>
  <sheetData>
    <row r="1" spans="2:6" ht="12.75" customHeight="1">
      <c r="B1" s="109" t="s">
        <v>34</v>
      </c>
      <c r="C1" s="310"/>
      <c r="D1" s="310"/>
      <c r="E1" s="311" t="s">
        <v>188</v>
      </c>
      <c r="F1" s="311"/>
    </row>
    <row r="2" spans="2:6" ht="18.75" customHeight="1">
      <c r="B2" s="312" t="s">
        <v>189</v>
      </c>
      <c r="C2" s="312"/>
      <c r="D2" s="312"/>
      <c r="E2" s="312"/>
      <c r="F2" s="312"/>
    </row>
    <row r="3" spans="2:6" ht="23.25" customHeight="1">
      <c r="B3" s="313" t="s">
        <v>37</v>
      </c>
      <c r="C3" s="313"/>
      <c r="D3" s="313"/>
      <c r="E3" s="313"/>
      <c r="F3" s="313"/>
    </row>
    <row r="4" spans="2:6" ht="42.75">
      <c r="B4" s="314" t="s">
        <v>38</v>
      </c>
      <c r="C4" s="315" t="s">
        <v>39</v>
      </c>
      <c r="D4" s="315" t="s">
        <v>40</v>
      </c>
      <c r="E4" s="315" t="s">
        <v>41</v>
      </c>
      <c r="F4" s="316" t="s">
        <v>42</v>
      </c>
    </row>
    <row r="5" spans="2:6" ht="18.75">
      <c r="B5" s="317" t="s">
        <v>43</v>
      </c>
      <c r="C5" s="318"/>
      <c r="D5" s="319"/>
      <c r="E5" s="319"/>
      <c r="F5" s="320"/>
    </row>
    <row r="6" spans="2:6" ht="17.25" customHeight="1">
      <c r="B6" s="375" t="s">
        <v>252</v>
      </c>
      <c r="C6" s="321" t="s">
        <v>45</v>
      </c>
      <c r="D6" s="322">
        <v>10</v>
      </c>
      <c r="E6" s="80"/>
      <c r="F6" s="323">
        <f>D6*E6*4</f>
        <v>0</v>
      </c>
    </row>
    <row r="7" spans="2:6" ht="15" customHeight="1">
      <c r="B7" s="376" t="s">
        <v>46</v>
      </c>
      <c r="C7" s="377"/>
      <c r="D7" s="378"/>
      <c r="E7" s="379"/>
      <c r="F7" s="380">
        <f>SUM(F6:F6)</f>
        <v>0</v>
      </c>
    </row>
    <row r="8" spans="2:6" ht="18.75">
      <c r="B8" s="381" t="s">
        <v>47</v>
      </c>
      <c r="C8" s="382"/>
      <c r="D8" s="383"/>
      <c r="E8" s="384"/>
      <c r="F8" s="385"/>
    </row>
    <row r="9" spans="2:6" ht="17.25" customHeight="1">
      <c r="B9" s="386" t="s">
        <v>254</v>
      </c>
      <c r="C9" s="321" t="s">
        <v>48</v>
      </c>
      <c r="D9" s="322">
        <v>3</v>
      </c>
      <c r="E9" s="80"/>
      <c r="F9" s="323">
        <f>D9*E9*4</f>
        <v>0</v>
      </c>
    </row>
    <row r="10" spans="2:6" ht="12.75">
      <c r="B10" s="376" t="s">
        <v>50</v>
      </c>
      <c r="C10" s="387"/>
      <c r="D10" s="378"/>
      <c r="E10" s="388"/>
      <c r="F10" s="380">
        <f>SUM(F9:F9)</f>
        <v>0</v>
      </c>
    </row>
    <row r="11" spans="2:6" ht="16.5" customHeight="1">
      <c r="B11" s="389" t="s">
        <v>51</v>
      </c>
      <c r="C11" s="389"/>
      <c r="D11" s="389"/>
      <c r="E11" s="389"/>
      <c r="F11" s="390">
        <f>SUM(F7+F10)</f>
        <v>0</v>
      </c>
    </row>
  </sheetData>
  <sheetProtection password="CC06" sheet="1" objects="1" scenarios="1"/>
  <mergeCells count="4">
    <mergeCell ref="E1:F1"/>
    <mergeCell ref="B2:F2"/>
    <mergeCell ref="B3:F3"/>
    <mergeCell ref="B11:E11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zoomScale="90" zoomScaleNormal="90" workbookViewId="0" topLeftCell="A10">
      <selection activeCell="E23" sqref="E23"/>
    </sheetView>
  </sheetViews>
  <sheetFormatPr defaultColWidth="9.140625" defaultRowHeight="12.75"/>
  <cols>
    <col min="1" max="1" width="6.57421875" style="109" customWidth="1"/>
    <col min="2" max="2" width="53.140625" style="109" customWidth="1"/>
    <col min="3" max="3" width="13.28125" style="109" customWidth="1"/>
    <col min="4" max="4" width="19.57421875" style="109" customWidth="1"/>
    <col min="5" max="5" width="17.28125" style="109" customWidth="1"/>
    <col min="6" max="6" width="29.421875" style="109" customWidth="1"/>
    <col min="7" max="16384" width="9.140625" style="109" customWidth="1"/>
  </cols>
  <sheetData>
    <row r="1" spans="2:6" ht="12.75" customHeight="1">
      <c r="B1" s="109" t="s">
        <v>34</v>
      </c>
      <c r="C1" s="310"/>
      <c r="D1" s="310"/>
      <c r="E1" s="311" t="s">
        <v>190</v>
      </c>
      <c r="F1" s="311"/>
    </row>
    <row r="2" spans="2:6" ht="24.95" customHeight="1">
      <c r="B2" s="312" t="s">
        <v>191</v>
      </c>
      <c r="C2" s="312"/>
      <c r="D2" s="312"/>
      <c r="E2" s="312"/>
      <c r="F2" s="312"/>
    </row>
    <row r="3" spans="2:6" ht="23.25" customHeight="1">
      <c r="B3" s="313" t="s">
        <v>37</v>
      </c>
      <c r="C3" s="313"/>
      <c r="D3" s="313"/>
      <c r="E3" s="313"/>
      <c r="F3" s="313"/>
    </row>
    <row r="4" spans="2:6" ht="42.75">
      <c r="B4" s="314" t="s">
        <v>38</v>
      </c>
      <c r="C4" s="315" t="s">
        <v>39</v>
      </c>
      <c r="D4" s="315" t="s">
        <v>40</v>
      </c>
      <c r="E4" s="315" t="s">
        <v>41</v>
      </c>
      <c r="F4" s="316" t="s">
        <v>42</v>
      </c>
    </row>
    <row r="5" spans="2:6" ht="18.75">
      <c r="B5" s="317" t="s">
        <v>43</v>
      </c>
      <c r="C5" s="382"/>
      <c r="D5" s="383"/>
      <c r="E5" s="384"/>
      <c r="F5" s="385"/>
    </row>
    <row r="6" spans="2:6" ht="18">
      <c r="B6" s="124" t="s">
        <v>215</v>
      </c>
      <c r="C6" s="321" t="s">
        <v>193</v>
      </c>
      <c r="D6" s="322">
        <v>300</v>
      </c>
      <c r="E6" s="68"/>
      <c r="F6" s="323">
        <f aca="true" t="shared" si="0" ref="F6:F20">D6*E6*4</f>
        <v>0</v>
      </c>
    </row>
    <row r="7" spans="2:6" ht="18">
      <c r="B7" s="123" t="s">
        <v>274</v>
      </c>
      <c r="C7" s="321" t="s">
        <v>193</v>
      </c>
      <c r="D7" s="322">
        <v>10</v>
      </c>
      <c r="E7" s="68"/>
      <c r="F7" s="323">
        <f t="shared" si="0"/>
        <v>0</v>
      </c>
    </row>
    <row r="8" spans="2:6" ht="18">
      <c r="B8" s="391" t="s">
        <v>275</v>
      </c>
      <c r="C8" s="321" t="s">
        <v>193</v>
      </c>
      <c r="D8" s="322">
        <v>10</v>
      </c>
      <c r="E8" s="68"/>
      <c r="F8" s="323">
        <f t="shared" si="0"/>
        <v>0</v>
      </c>
    </row>
    <row r="9" spans="2:6" ht="12.75">
      <c r="B9" s="123" t="s">
        <v>276</v>
      </c>
      <c r="C9" s="287" t="s">
        <v>192</v>
      </c>
      <c r="D9" s="322">
        <v>20</v>
      </c>
      <c r="E9" s="68"/>
      <c r="F9" s="323">
        <f t="shared" si="0"/>
        <v>0</v>
      </c>
    </row>
    <row r="10" spans="2:6" ht="18">
      <c r="B10" s="123" t="s">
        <v>277</v>
      </c>
      <c r="C10" s="321" t="s">
        <v>193</v>
      </c>
      <c r="D10" s="322">
        <v>5</v>
      </c>
      <c r="E10" s="68"/>
      <c r="F10" s="323">
        <f t="shared" si="0"/>
        <v>0</v>
      </c>
    </row>
    <row r="11" spans="2:6" ht="12.75">
      <c r="B11" s="123" t="s">
        <v>278</v>
      </c>
      <c r="C11" s="287" t="s">
        <v>192</v>
      </c>
      <c r="D11" s="322">
        <v>5</v>
      </c>
      <c r="E11" s="68"/>
      <c r="F11" s="323">
        <f t="shared" si="0"/>
        <v>0</v>
      </c>
    </row>
    <row r="12" spans="2:6" ht="18">
      <c r="B12" s="123" t="s">
        <v>279</v>
      </c>
      <c r="C12" s="321" t="s">
        <v>193</v>
      </c>
      <c r="D12" s="322">
        <v>10</v>
      </c>
      <c r="E12" s="68"/>
      <c r="F12" s="323">
        <f t="shared" si="0"/>
        <v>0</v>
      </c>
    </row>
    <row r="13" spans="2:6" ht="18">
      <c r="B13" s="123" t="s">
        <v>280</v>
      </c>
      <c r="C13" s="321" t="s">
        <v>193</v>
      </c>
      <c r="D13" s="322">
        <v>5</v>
      </c>
      <c r="E13" s="68"/>
      <c r="F13" s="323">
        <f t="shared" si="0"/>
        <v>0</v>
      </c>
    </row>
    <row r="14" spans="2:6" ht="18">
      <c r="B14" s="156" t="s">
        <v>281</v>
      </c>
      <c r="C14" s="321" t="s">
        <v>193</v>
      </c>
      <c r="D14" s="322">
        <v>50</v>
      </c>
      <c r="E14" s="68"/>
      <c r="F14" s="323">
        <f t="shared" si="0"/>
        <v>0</v>
      </c>
    </row>
    <row r="15" spans="2:6" ht="18">
      <c r="B15" s="156" t="s">
        <v>282</v>
      </c>
      <c r="C15" s="321" t="s">
        <v>193</v>
      </c>
      <c r="D15" s="322">
        <v>10</v>
      </c>
      <c r="E15" s="68"/>
      <c r="F15" s="323">
        <f t="shared" si="0"/>
        <v>0</v>
      </c>
    </row>
    <row r="16" spans="2:6" ht="18">
      <c r="B16" s="123" t="s">
        <v>283</v>
      </c>
      <c r="C16" s="321" t="s">
        <v>193</v>
      </c>
      <c r="D16" s="322">
        <v>50</v>
      </c>
      <c r="E16" s="68"/>
      <c r="F16" s="323">
        <f t="shared" si="0"/>
        <v>0</v>
      </c>
    </row>
    <row r="17" spans="2:6" ht="18">
      <c r="B17" s="156" t="s">
        <v>284</v>
      </c>
      <c r="C17" s="287" t="s">
        <v>193</v>
      </c>
      <c r="D17" s="322">
        <v>10</v>
      </c>
      <c r="E17" s="68"/>
      <c r="F17" s="323">
        <f t="shared" si="0"/>
        <v>0</v>
      </c>
    </row>
    <row r="18" spans="2:6" ht="18">
      <c r="B18" s="156" t="s">
        <v>285</v>
      </c>
      <c r="C18" s="287" t="s">
        <v>193</v>
      </c>
      <c r="D18" s="322">
        <v>10</v>
      </c>
      <c r="E18" s="68"/>
      <c r="F18" s="323">
        <f t="shared" si="0"/>
        <v>0</v>
      </c>
    </row>
    <row r="19" spans="2:6" ht="18">
      <c r="B19" s="156" t="s">
        <v>286</v>
      </c>
      <c r="C19" s="287" t="s">
        <v>193</v>
      </c>
      <c r="D19" s="322">
        <v>80</v>
      </c>
      <c r="E19" s="68"/>
      <c r="F19" s="323">
        <f t="shared" si="0"/>
        <v>0</v>
      </c>
    </row>
    <row r="20" spans="2:6" ht="12.75">
      <c r="B20" s="123" t="s">
        <v>287</v>
      </c>
      <c r="C20" s="287" t="s">
        <v>194</v>
      </c>
      <c r="D20" s="322">
        <v>10</v>
      </c>
      <c r="E20" s="68"/>
      <c r="F20" s="323">
        <f t="shared" si="0"/>
        <v>0</v>
      </c>
    </row>
    <row r="21" spans="2:6" ht="23.25" customHeight="1">
      <c r="B21" s="326" t="s">
        <v>46</v>
      </c>
      <c r="C21" s="392"/>
      <c r="D21" s="393"/>
      <c r="E21" s="394"/>
      <c r="F21" s="395">
        <f>SUM(F6:F20)</f>
        <v>0</v>
      </c>
    </row>
    <row r="22" spans="2:6" ht="18.75">
      <c r="B22" s="396" t="s">
        <v>47</v>
      </c>
      <c r="C22" s="397"/>
      <c r="D22" s="398"/>
      <c r="E22" s="399"/>
      <c r="F22" s="400"/>
    </row>
    <row r="23" spans="2:6" ht="19.5" customHeight="1">
      <c r="B23" s="126" t="s">
        <v>322</v>
      </c>
      <c r="C23" s="287" t="s">
        <v>48</v>
      </c>
      <c r="D23" s="322">
        <v>6</v>
      </c>
      <c r="E23" s="80"/>
      <c r="F23" s="401">
        <f>D23*E23*4</f>
        <v>0</v>
      </c>
    </row>
    <row r="24" spans="2:6" ht="15.75" thickBot="1">
      <c r="B24" s="402" t="s">
        <v>50</v>
      </c>
      <c r="C24" s="403"/>
      <c r="D24" s="404"/>
      <c r="E24" s="405"/>
      <c r="F24" s="406">
        <f>F23</f>
        <v>0</v>
      </c>
    </row>
    <row r="25" spans="2:6" ht="16.5" customHeight="1" thickBot="1">
      <c r="B25" s="407" t="s">
        <v>51</v>
      </c>
      <c r="C25" s="407"/>
      <c r="D25" s="407"/>
      <c r="E25" s="407"/>
      <c r="F25" s="408">
        <f>F21+F24</f>
        <v>0</v>
      </c>
    </row>
    <row r="27" ht="12.75">
      <c r="B27" s="409" t="s">
        <v>195</v>
      </c>
    </row>
    <row r="28" ht="12.75">
      <c r="B28" s="409" t="s">
        <v>196</v>
      </c>
    </row>
  </sheetData>
  <sheetProtection password="CC06" sheet="1" objects="1" scenarios="1"/>
  <mergeCells count="4">
    <mergeCell ref="E1:F1"/>
    <mergeCell ref="B2:F2"/>
    <mergeCell ref="B3:F3"/>
    <mergeCell ref="B25:E25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zoomScale="90" zoomScaleNormal="90" workbookViewId="0" topLeftCell="A1">
      <selection activeCell="E27" sqref="E27"/>
    </sheetView>
  </sheetViews>
  <sheetFormatPr defaultColWidth="9.140625" defaultRowHeight="12.75"/>
  <cols>
    <col min="1" max="1" width="6.8515625" style="109" customWidth="1"/>
    <col min="2" max="2" width="48.8515625" style="109" customWidth="1"/>
    <col min="3" max="3" width="9.140625" style="109" customWidth="1"/>
    <col min="4" max="4" width="18.7109375" style="109" customWidth="1"/>
    <col min="5" max="5" width="19.7109375" style="109" customWidth="1"/>
    <col min="6" max="6" width="31.7109375" style="109" customWidth="1"/>
    <col min="7" max="16384" width="9.140625" style="109" customWidth="1"/>
  </cols>
  <sheetData>
    <row r="1" spans="2:6" ht="12.75" customHeight="1">
      <c r="B1" s="109" t="s">
        <v>34</v>
      </c>
      <c r="C1" s="410"/>
      <c r="D1" s="410"/>
      <c r="E1" s="311" t="s">
        <v>197</v>
      </c>
      <c r="F1" s="311"/>
    </row>
    <row r="2" spans="2:6" ht="20.25" customHeight="1">
      <c r="B2" s="312" t="s">
        <v>198</v>
      </c>
      <c r="C2" s="312"/>
      <c r="D2" s="312"/>
      <c r="E2" s="312"/>
      <c r="F2" s="312"/>
    </row>
    <row r="3" spans="2:6" ht="23.25" customHeight="1">
      <c r="B3" s="313" t="s">
        <v>37</v>
      </c>
      <c r="C3" s="313"/>
      <c r="D3" s="313"/>
      <c r="E3" s="313"/>
      <c r="F3" s="313"/>
    </row>
    <row r="4" spans="2:6" ht="36" customHeight="1">
      <c r="B4" s="314" t="s">
        <v>38</v>
      </c>
      <c r="C4" s="315" t="s">
        <v>39</v>
      </c>
      <c r="D4" s="315" t="s">
        <v>40</v>
      </c>
      <c r="E4" s="315" t="s">
        <v>41</v>
      </c>
      <c r="F4" s="316" t="s">
        <v>42</v>
      </c>
    </row>
    <row r="5" spans="2:6" ht="18.75">
      <c r="B5" s="317" t="s">
        <v>199</v>
      </c>
      <c r="C5" s="318"/>
      <c r="D5" s="319"/>
      <c r="E5" s="319"/>
      <c r="F5" s="320"/>
    </row>
    <row r="6" spans="2:6" ht="12.75">
      <c r="B6" s="411" t="s">
        <v>288</v>
      </c>
      <c r="C6" s="412" t="s">
        <v>45</v>
      </c>
      <c r="D6" s="412">
        <v>20</v>
      </c>
      <c r="E6" s="80"/>
      <c r="F6" s="323">
        <f aca="true" t="shared" si="0" ref="F6:F24">D6*E6*4</f>
        <v>0</v>
      </c>
    </row>
    <row r="7" spans="2:6" ht="12.75">
      <c r="B7" s="411" t="s">
        <v>289</v>
      </c>
      <c r="C7" s="412" t="s">
        <v>45</v>
      </c>
      <c r="D7" s="412">
        <v>10</v>
      </c>
      <c r="E7" s="80"/>
      <c r="F7" s="323">
        <f t="shared" si="0"/>
        <v>0</v>
      </c>
    </row>
    <row r="8" spans="2:6" ht="12.75">
      <c r="B8" s="411" t="s">
        <v>290</v>
      </c>
      <c r="C8" s="412" t="s">
        <v>45</v>
      </c>
      <c r="D8" s="412">
        <v>10</v>
      </c>
      <c r="E8" s="80"/>
      <c r="F8" s="323">
        <f t="shared" si="0"/>
        <v>0</v>
      </c>
    </row>
    <row r="9" spans="2:6" ht="12.75">
      <c r="B9" s="411" t="s">
        <v>291</v>
      </c>
      <c r="C9" s="412" t="s">
        <v>45</v>
      </c>
      <c r="D9" s="412">
        <v>10</v>
      </c>
      <c r="E9" s="80"/>
      <c r="F9" s="323">
        <f t="shared" si="0"/>
        <v>0</v>
      </c>
    </row>
    <row r="10" spans="2:6" ht="19.5" customHeight="1">
      <c r="B10" s="411" t="s">
        <v>292</v>
      </c>
      <c r="C10" s="412" t="s">
        <v>45</v>
      </c>
      <c r="D10" s="412">
        <v>20</v>
      </c>
      <c r="E10" s="80"/>
      <c r="F10" s="323">
        <f t="shared" si="0"/>
        <v>0</v>
      </c>
    </row>
    <row r="11" spans="2:6" ht="12.75">
      <c r="B11" s="411" t="s">
        <v>293</v>
      </c>
      <c r="C11" s="412" t="s">
        <v>45</v>
      </c>
      <c r="D11" s="412">
        <v>20</v>
      </c>
      <c r="E11" s="80"/>
      <c r="F11" s="323">
        <f t="shared" si="0"/>
        <v>0</v>
      </c>
    </row>
    <row r="12" spans="2:6" ht="12.75">
      <c r="B12" s="411" t="s">
        <v>294</v>
      </c>
      <c r="C12" s="412" t="s">
        <v>45</v>
      </c>
      <c r="D12" s="412">
        <v>10</v>
      </c>
      <c r="E12" s="80"/>
      <c r="F12" s="323">
        <f t="shared" si="0"/>
        <v>0</v>
      </c>
    </row>
    <row r="13" spans="2:6" ht="16.5" customHeight="1">
      <c r="B13" s="411" t="s">
        <v>295</v>
      </c>
      <c r="C13" s="412" t="s">
        <v>45</v>
      </c>
      <c r="D13" s="412">
        <v>10</v>
      </c>
      <c r="E13" s="80"/>
      <c r="F13" s="323">
        <f t="shared" si="0"/>
        <v>0</v>
      </c>
    </row>
    <row r="14" spans="2:6" ht="12.75">
      <c r="B14" s="411" t="s">
        <v>296</v>
      </c>
      <c r="C14" s="412" t="s">
        <v>45</v>
      </c>
      <c r="D14" s="412">
        <v>20</v>
      </c>
      <c r="E14" s="80"/>
      <c r="F14" s="323">
        <f t="shared" si="0"/>
        <v>0</v>
      </c>
    </row>
    <row r="15" spans="2:6" ht="12.75">
      <c r="B15" s="411" t="s">
        <v>297</v>
      </c>
      <c r="C15" s="412" t="s">
        <v>45</v>
      </c>
      <c r="D15" s="412">
        <v>10</v>
      </c>
      <c r="E15" s="80"/>
      <c r="F15" s="323">
        <f t="shared" si="0"/>
        <v>0</v>
      </c>
    </row>
    <row r="16" spans="2:6" ht="12.75">
      <c r="B16" s="411" t="s">
        <v>298</v>
      </c>
      <c r="C16" s="412" t="s">
        <v>45</v>
      </c>
      <c r="D16" s="412">
        <v>10</v>
      </c>
      <c r="E16" s="80"/>
      <c r="F16" s="323">
        <f t="shared" si="0"/>
        <v>0</v>
      </c>
    </row>
    <row r="17" spans="2:6" ht="12.75">
      <c r="B17" s="411" t="s">
        <v>299</v>
      </c>
      <c r="C17" s="412" t="s">
        <v>45</v>
      </c>
      <c r="D17" s="412">
        <v>10</v>
      </c>
      <c r="E17" s="80"/>
      <c r="F17" s="323">
        <f t="shared" si="0"/>
        <v>0</v>
      </c>
    </row>
    <row r="18" spans="2:6" ht="12.75">
      <c r="B18" s="411" t="s">
        <v>300</v>
      </c>
      <c r="C18" s="412" t="s">
        <v>45</v>
      </c>
      <c r="D18" s="412">
        <v>10</v>
      </c>
      <c r="E18" s="80"/>
      <c r="F18" s="323">
        <f t="shared" si="0"/>
        <v>0</v>
      </c>
    </row>
    <row r="19" spans="2:6" ht="12.75">
      <c r="B19" s="411" t="s">
        <v>301</v>
      </c>
      <c r="C19" s="412" t="s">
        <v>45</v>
      </c>
      <c r="D19" s="412">
        <v>10</v>
      </c>
      <c r="E19" s="80"/>
      <c r="F19" s="323">
        <f t="shared" si="0"/>
        <v>0</v>
      </c>
    </row>
    <row r="20" spans="2:6" ht="17.25" customHeight="1">
      <c r="B20" s="411" t="s">
        <v>302</v>
      </c>
      <c r="C20" s="412" t="s">
        <v>45</v>
      </c>
      <c r="D20" s="412">
        <v>10</v>
      </c>
      <c r="E20" s="80"/>
      <c r="F20" s="323">
        <f t="shared" si="0"/>
        <v>0</v>
      </c>
    </row>
    <row r="21" spans="2:6" ht="12.75">
      <c r="B21" s="411" t="s">
        <v>303</v>
      </c>
      <c r="C21" s="412" t="s">
        <v>45</v>
      </c>
      <c r="D21" s="412">
        <v>20</v>
      </c>
      <c r="E21" s="80"/>
      <c r="F21" s="323">
        <f t="shared" si="0"/>
        <v>0</v>
      </c>
    </row>
    <row r="22" spans="2:6" ht="12.75">
      <c r="B22" s="411" t="s">
        <v>304</v>
      </c>
      <c r="C22" s="412" t="s">
        <v>45</v>
      </c>
      <c r="D22" s="412">
        <v>20</v>
      </c>
      <c r="E22" s="80"/>
      <c r="F22" s="323">
        <f t="shared" si="0"/>
        <v>0</v>
      </c>
    </row>
    <row r="23" spans="2:6" ht="12.75">
      <c r="B23" s="411" t="s">
        <v>305</v>
      </c>
      <c r="C23" s="412" t="s">
        <v>45</v>
      </c>
      <c r="D23" s="412">
        <v>20</v>
      </c>
      <c r="E23" s="80"/>
      <c r="F23" s="323">
        <f t="shared" si="0"/>
        <v>0</v>
      </c>
    </row>
    <row r="24" spans="2:6" ht="12.75">
      <c r="B24" s="413" t="s">
        <v>306</v>
      </c>
      <c r="C24" s="412" t="s">
        <v>45</v>
      </c>
      <c r="D24" s="412">
        <v>10</v>
      </c>
      <c r="E24" s="80"/>
      <c r="F24" s="323">
        <f t="shared" si="0"/>
        <v>0</v>
      </c>
    </row>
    <row r="25" spans="2:6" ht="19.5" customHeight="1">
      <c r="B25" s="376" t="s">
        <v>46</v>
      </c>
      <c r="C25" s="377"/>
      <c r="D25" s="378"/>
      <c r="E25" s="379"/>
      <c r="F25" s="380">
        <f>SUM(F6:F24)</f>
        <v>0</v>
      </c>
    </row>
    <row r="26" spans="2:6" ht="17.25" customHeight="1">
      <c r="B26" s="414" t="s">
        <v>47</v>
      </c>
      <c r="C26" s="382"/>
      <c r="D26" s="383"/>
      <c r="E26" s="384"/>
      <c r="F26" s="385"/>
    </row>
    <row r="27" spans="2:6" ht="12.75">
      <c r="B27" s="126" t="s">
        <v>322</v>
      </c>
      <c r="C27" s="321" t="s">
        <v>48</v>
      </c>
      <c r="D27" s="322">
        <v>30</v>
      </c>
      <c r="E27" s="80"/>
      <c r="F27" s="323">
        <f>D27*E27*4</f>
        <v>0</v>
      </c>
    </row>
    <row r="28" spans="2:6" ht="12.75">
      <c r="B28" s="376" t="s">
        <v>50</v>
      </c>
      <c r="C28" s="387"/>
      <c r="D28" s="378"/>
      <c r="E28" s="388"/>
      <c r="F28" s="380">
        <f>F27</f>
        <v>0</v>
      </c>
    </row>
    <row r="29" spans="2:6" ht="16.5" customHeight="1">
      <c r="B29" s="389" t="s">
        <v>51</v>
      </c>
      <c r="C29" s="389"/>
      <c r="D29" s="389"/>
      <c r="E29" s="389"/>
      <c r="F29" s="390">
        <f>F25+F28</f>
        <v>0</v>
      </c>
    </row>
  </sheetData>
  <sheetProtection password="CC06" sheet="1" objects="1" scenarios="1"/>
  <mergeCells count="4">
    <mergeCell ref="E1:F1"/>
    <mergeCell ref="B2:F2"/>
    <mergeCell ref="B3:F3"/>
    <mergeCell ref="B29:E29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zoomScale="90" zoomScaleNormal="90" workbookViewId="0" topLeftCell="A1">
      <selection activeCell="E10" sqref="E10"/>
    </sheetView>
  </sheetViews>
  <sheetFormatPr defaultColWidth="9.140625" defaultRowHeight="12.75"/>
  <cols>
    <col min="1" max="1" width="5.421875" style="109" customWidth="1"/>
    <col min="2" max="2" width="51.8515625" style="109" customWidth="1"/>
    <col min="3" max="3" width="12.00390625" style="109" customWidth="1"/>
    <col min="4" max="4" width="19.7109375" style="109" customWidth="1"/>
    <col min="5" max="5" width="21.00390625" style="109" customWidth="1"/>
    <col min="6" max="6" width="35.00390625" style="109" customWidth="1"/>
    <col min="7" max="16384" width="9.140625" style="109" customWidth="1"/>
  </cols>
  <sheetData>
    <row r="1" spans="2:6" ht="12.75" customHeight="1">
      <c r="B1" s="109" t="s">
        <v>34</v>
      </c>
      <c r="C1" s="310"/>
      <c r="D1" s="310"/>
      <c r="E1" s="311" t="s">
        <v>200</v>
      </c>
      <c r="F1" s="311"/>
    </row>
    <row r="2" spans="2:6" ht="19.5" customHeight="1">
      <c r="B2" s="312" t="s">
        <v>201</v>
      </c>
      <c r="C2" s="312"/>
      <c r="D2" s="312"/>
      <c r="E2" s="312"/>
      <c r="F2" s="312"/>
    </row>
    <row r="3" spans="2:6" ht="23.25" customHeight="1">
      <c r="B3" s="313" t="s">
        <v>37</v>
      </c>
      <c r="C3" s="313"/>
      <c r="D3" s="313"/>
      <c r="E3" s="313"/>
      <c r="F3" s="313"/>
    </row>
    <row r="4" spans="2:6" ht="28.5">
      <c r="B4" s="314" t="s">
        <v>38</v>
      </c>
      <c r="C4" s="315" t="s">
        <v>39</v>
      </c>
      <c r="D4" s="315" t="s">
        <v>40</v>
      </c>
      <c r="E4" s="315" t="s">
        <v>41</v>
      </c>
      <c r="F4" s="316" t="s">
        <v>42</v>
      </c>
    </row>
    <row r="5" spans="2:6" ht="18.75">
      <c r="B5" s="317" t="s">
        <v>43</v>
      </c>
      <c r="C5" s="318"/>
      <c r="D5" s="319"/>
      <c r="E5" s="319"/>
      <c r="F5" s="320"/>
    </row>
    <row r="6" spans="2:6" ht="12.75">
      <c r="B6" s="124" t="s">
        <v>201</v>
      </c>
      <c r="C6" s="321" t="s">
        <v>45</v>
      </c>
      <c r="D6" s="322">
        <v>10</v>
      </c>
      <c r="E6" s="80"/>
      <c r="F6" s="323">
        <f>D6*E6*4</f>
        <v>0</v>
      </c>
    </row>
    <row r="7" spans="2:6" ht="12.75">
      <c r="B7" s="124" t="s">
        <v>202</v>
      </c>
      <c r="C7" s="321" t="s">
        <v>45</v>
      </c>
      <c r="D7" s="322">
        <v>10</v>
      </c>
      <c r="E7" s="80"/>
      <c r="F7" s="323">
        <f>D7*E7*4</f>
        <v>0</v>
      </c>
    </row>
    <row r="8" spans="2:6" ht="28.5">
      <c r="B8" s="376" t="s">
        <v>46</v>
      </c>
      <c r="C8" s="377"/>
      <c r="D8" s="378"/>
      <c r="E8" s="379"/>
      <c r="F8" s="380">
        <f>SUM(F6:F7)</f>
        <v>0</v>
      </c>
    </row>
    <row r="9" spans="2:6" ht="18.75">
      <c r="B9" s="414" t="s">
        <v>47</v>
      </c>
      <c r="C9" s="382"/>
      <c r="D9" s="383"/>
      <c r="E9" s="384"/>
      <c r="F9" s="385"/>
    </row>
    <row r="10" spans="2:6" ht="17.25" customHeight="1">
      <c r="B10" s="386" t="s">
        <v>254</v>
      </c>
      <c r="C10" s="321" t="s">
        <v>48</v>
      </c>
      <c r="D10" s="322">
        <v>2</v>
      </c>
      <c r="E10" s="80"/>
      <c r="F10" s="323">
        <f>D10*E10*4</f>
        <v>0</v>
      </c>
    </row>
    <row r="11" spans="2:6" ht="12.75">
      <c r="B11" s="376" t="s">
        <v>50</v>
      </c>
      <c r="C11" s="387"/>
      <c r="D11" s="378"/>
      <c r="E11" s="388"/>
      <c r="F11" s="380">
        <f>SUM(F10:F10)</f>
        <v>0</v>
      </c>
    </row>
    <row r="12" spans="2:6" ht="16.5" customHeight="1">
      <c r="B12" s="389" t="s">
        <v>51</v>
      </c>
      <c r="C12" s="389"/>
      <c r="D12" s="389"/>
      <c r="E12" s="389"/>
      <c r="F12" s="390">
        <f>SUM(F8+F11)</f>
        <v>0</v>
      </c>
    </row>
  </sheetData>
  <sheetProtection password="CC06" sheet="1" objects="1" scenarios="1"/>
  <mergeCells count="4">
    <mergeCell ref="E1:F1"/>
    <mergeCell ref="B2:F2"/>
    <mergeCell ref="B3:F3"/>
    <mergeCell ref="B12:E12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zoomScale="90" zoomScaleNormal="90" workbookViewId="0" topLeftCell="A1">
      <selection activeCell="E11" sqref="E11"/>
    </sheetView>
  </sheetViews>
  <sheetFormatPr defaultColWidth="9.140625" defaultRowHeight="12.75"/>
  <cols>
    <col min="1" max="1" width="7.140625" style="109" customWidth="1"/>
    <col min="2" max="2" width="48.421875" style="109" customWidth="1"/>
    <col min="3" max="3" width="9.140625" style="109" customWidth="1"/>
    <col min="4" max="4" width="17.140625" style="109" customWidth="1"/>
    <col min="5" max="5" width="19.8515625" style="109" customWidth="1"/>
    <col min="6" max="6" width="29.421875" style="109" customWidth="1"/>
    <col min="7" max="16384" width="9.140625" style="109" customWidth="1"/>
  </cols>
  <sheetData>
    <row r="1" spans="2:6" ht="12.75" customHeight="1">
      <c r="B1" s="109" t="s">
        <v>34</v>
      </c>
      <c r="C1" s="310"/>
      <c r="D1" s="310"/>
      <c r="E1" s="311" t="s">
        <v>203</v>
      </c>
      <c r="F1" s="311"/>
    </row>
    <row r="2" spans="2:6" ht="20.25" customHeight="1">
      <c r="B2" s="312" t="s">
        <v>204</v>
      </c>
      <c r="C2" s="312"/>
      <c r="D2" s="312"/>
      <c r="E2" s="312"/>
      <c r="F2" s="312"/>
    </row>
    <row r="3" spans="2:6" ht="23.25" customHeight="1">
      <c r="B3" s="313" t="s">
        <v>37</v>
      </c>
      <c r="C3" s="313"/>
      <c r="D3" s="313"/>
      <c r="E3" s="313"/>
      <c r="F3" s="313"/>
    </row>
    <row r="4" spans="2:6" ht="42.75">
      <c r="B4" s="314" t="s">
        <v>38</v>
      </c>
      <c r="C4" s="315" t="s">
        <v>39</v>
      </c>
      <c r="D4" s="315" t="s">
        <v>40</v>
      </c>
      <c r="E4" s="315" t="s">
        <v>41</v>
      </c>
      <c r="F4" s="316" t="s">
        <v>42</v>
      </c>
    </row>
    <row r="5" spans="2:6" ht="18.75">
      <c r="B5" s="317" t="s">
        <v>43</v>
      </c>
      <c r="C5" s="318"/>
      <c r="D5" s="319"/>
      <c r="E5" s="319"/>
      <c r="F5" s="320"/>
    </row>
    <row r="6" spans="2:6" ht="12.75">
      <c r="B6" s="124" t="s">
        <v>205</v>
      </c>
      <c r="C6" s="321" t="s">
        <v>45</v>
      </c>
      <c r="D6" s="322">
        <v>10</v>
      </c>
      <c r="E6" s="80"/>
      <c r="F6" s="323">
        <f>D6*E6*4</f>
        <v>0</v>
      </c>
    </row>
    <row r="7" spans="2:6" ht="12.75">
      <c r="B7" s="415" t="s">
        <v>206</v>
      </c>
      <c r="C7" s="322" t="s">
        <v>45</v>
      </c>
      <c r="D7" s="322">
        <v>4</v>
      </c>
      <c r="E7" s="80"/>
      <c r="F7" s="323">
        <f aca="true" t="shared" si="0" ref="F7:F8">D7*E7*4</f>
        <v>0</v>
      </c>
    </row>
    <row r="8" spans="2:6" ht="12.75">
      <c r="B8" s="415" t="s">
        <v>207</v>
      </c>
      <c r="C8" s="322" t="s">
        <v>45</v>
      </c>
      <c r="D8" s="322">
        <v>10</v>
      </c>
      <c r="E8" s="80"/>
      <c r="F8" s="323">
        <f t="shared" si="0"/>
        <v>0</v>
      </c>
    </row>
    <row r="9" spans="2:6" ht="21.75" customHeight="1">
      <c r="B9" s="376" t="s">
        <v>46</v>
      </c>
      <c r="C9" s="377"/>
      <c r="D9" s="378"/>
      <c r="E9" s="379"/>
      <c r="F9" s="380">
        <f>SUM(F6:F8)</f>
        <v>0</v>
      </c>
    </row>
    <row r="10" spans="2:6" ht="18.75">
      <c r="B10" s="414" t="s">
        <v>47</v>
      </c>
      <c r="C10" s="382"/>
      <c r="D10" s="383"/>
      <c r="E10" s="384"/>
      <c r="F10" s="385"/>
    </row>
    <row r="11" spans="2:6" ht="12.75">
      <c r="B11" s="386" t="s">
        <v>254</v>
      </c>
      <c r="C11" s="321" t="s">
        <v>48</v>
      </c>
      <c r="D11" s="416">
        <v>2</v>
      </c>
      <c r="E11" s="80"/>
      <c r="F11" s="323">
        <f>D11*E11*4</f>
        <v>0</v>
      </c>
    </row>
    <row r="12" spans="2:6" ht="12.75">
      <c r="B12" s="376" t="s">
        <v>50</v>
      </c>
      <c r="C12" s="417"/>
      <c r="D12" s="418"/>
      <c r="E12" s="419"/>
      <c r="F12" s="380">
        <f>SUM(F11:F11)</f>
        <v>0</v>
      </c>
    </row>
    <row r="13" spans="2:6" ht="16.5" customHeight="1">
      <c r="B13" s="420" t="s">
        <v>51</v>
      </c>
      <c r="C13" s="420"/>
      <c r="D13" s="420"/>
      <c r="E13" s="420"/>
      <c r="F13" s="390">
        <f>SUM(F9+F12)</f>
        <v>0</v>
      </c>
    </row>
  </sheetData>
  <sheetProtection password="CC06" sheet="1" objects="1" scenarios="1"/>
  <mergeCells count="4">
    <mergeCell ref="E1:F1"/>
    <mergeCell ref="B2:F2"/>
    <mergeCell ref="B3:F3"/>
    <mergeCell ref="B13:E1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 topLeftCell="A1">
      <selection activeCell="F42" sqref="F42"/>
    </sheetView>
  </sheetViews>
  <sheetFormatPr defaultColWidth="9.140625" defaultRowHeight="12.75"/>
  <cols>
    <col min="1" max="1" width="9.140625" style="10" customWidth="1"/>
    <col min="2" max="2" width="56.28125" style="10" customWidth="1"/>
    <col min="3" max="3" width="9.140625" style="10" customWidth="1"/>
    <col min="4" max="4" width="13.8515625" style="10" customWidth="1"/>
    <col min="5" max="5" width="17.00390625" style="10" customWidth="1"/>
    <col min="6" max="6" width="16.140625" style="10" customWidth="1"/>
    <col min="7" max="16384" width="9.140625" style="10" customWidth="1"/>
  </cols>
  <sheetData>
    <row r="1" spans="2:6" ht="12.75" customHeight="1">
      <c r="B1" s="10" t="s">
        <v>34</v>
      </c>
      <c r="C1" s="55"/>
      <c r="D1" s="55"/>
      <c r="E1" s="105" t="s">
        <v>208</v>
      </c>
      <c r="F1" s="105"/>
    </row>
    <row r="2" spans="2:6" ht="12.75" customHeight="1">
      <c r="B2" s="106" t="s">
        <v>209</v>
      </c>
      <c r="C2" s="106"/>
      <c r="D2" s="106"/>
      <c r="E2" s="106"/>
      <c r="F2" s="106"/>
    </row>
    <row r="3" spans="2:6" ht="23.25" customHeight="1">
      <c r="B3" s="107" t="s">
        <v>72</v>
      </c>
      <c r="C3" s="107"/>
      <c r="D3" s="107"/>
      <c r="E3" s="107"/>
      <c r="F3" s="107"/>
    </row>
    <row r="4" spans="2:6" ht="12.75">
      <c r="B4" s="56"/>
      <c r="C4" s="57"/>
      <c r="D4" s="57"/>
      <c r="E4" s="57"/>
      <c r="F4" s="58"/>
    </row>
    <row r="5" spans="2:6" ht="15.75">
      <c r="B5" s="59"/>
      <c r="C5" s="60"/>
      <c r="D5" s="61"/>
      <c r="E5" s="61"/>
      <c r="F5" s="62"/>
    </row>
    <row r="6" spans="2:6" ht="12.75">
      <c r="B6" s="63"/>
      <c r="C6" s="69"/>
      <c r="D6" s="65"/>
      <c r="E6" s="70"/>
      <c r="F6" s="64"/>
    </row>
    <row r="7" spans="2:6" ht="12.75">
      <c r="B7" s="71"/>
      <c r="C7" s="72"/>
      <c r="D7" s="73"/>
      <c r="E7" s="74"/>
      <c r="F7" s="66"/>
    </row>
    <row r="8" spans="2:6" ht="16.5" customHeight="1">
      <c r="B8" s="108"/>
      <c r="C8" s="108"/>
      <c r="D8" s="108"/>
      <c r="E8" s="108"/>
      <c r="F8" s="67"/>
    </row>
  </sheetData>
  <sheetProtection selectLockedCells="1" selectUnlockedCells="1"/>
  <mergeCells count="4">
    <mergeCell ref="E1:F1"/>
    <mergeCell ref="B2:F2"/>
    <mergeCell ref="B3:F3"/>
    <mergeCell ref="B8:E8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="90" zoomScaleNormal="90" workbookViewId="0" topLeftCell="A1">
      <selection activeCell="E13" sqref="E13"/>
    </sheetView>
  </sheetViews>
  <sheetFormatPr defaultColWidth="9.140625" defaultRowHeight="12.75"/>
  <cols>
    <col min="1" max="1" width="6.140625" style="109" customWidth="1"/>
    <col min="2" max="2" width="60.140625" style="109" customWidth="1"/>
    <col min="3" max="3" width="9.140625" style="109" customWidth="1"/>
    <col min="4" max="4" width="20.28125" style="109" customWidth="1"/>
    <col min="5" max="5" width="19.00390625" style="109" customWidth="1"/>
    <col min="6" max="6" width="30.28125" style="109" customWidth="1"/>
    <col min="7" max="16384" width="9.140625" style="109" customWidth="1"/>
  </cols>
  <sheetData>
    <row r="1" spans="2:6" ht="12.75" customHeight="1">
      <c r="B1" s="109" t="s">
        <v>34</v>
      </c>
      <c r="C1" s="310"/>
      <c r="D1" s="310"/>
      <c r="E1" s="421" t="s">
        <v>210</v>
      </c>
      <c r="F1" s="421"/>
    </row>
    <row r="2" spans="2:6" ht="19.5" customHeight="1">
      <c r="B2" s="422" t="s">
        <v>211</v>
      </c>
      <c r="C2" s="423"/>
      <c r="D2" s="423"/>
      <c r="E2" s="423"/>
      <c r="F2" s="424"/>
    </row>
    <row r="3" spans="2:6" ht="23.25" customHeight="1">
      <c r="B3" s="425" t="s">
        <v>37</v>
      </c>
      <c r="C3" s="313"/>
      <c r="D3" s="313"/>
      <c r="E3" s="313"/>
      <c r="F3" s="426"/>
    </row>
    <row r="4" spans="2:6" ht="42.75">
      <c r="B4" s="427" t="s">
        <v>38</v>
      </c>
      <c r="C4" s="315" t="s">
        <v>39</v>
      </c>
      <c r="D4" s="315" t="s">
        <v>40</v>
      </c>
      <c r="E4" s="315" t="s">
        <v>41</v>
      </c>
      <c r="F4" s="428" t="s">
        <v>42</v>
      </c>
    </row>
    <row r="5" spans="2:6" ht="18.75">
      <c r="B5" s="429" t="s">
        <v>43</v>
      </c>
      <c r="C5" s="318"/>
      <c r="D5" s="319"/>
      <c r="E5" s="319"/>
      <c r="F5" s="430"/>
    </row>
    <row r="6" spans="2:6" ht="14.25" customHeight="1">
      <c r="B6" s="431" t="s">
        <v>307</v>
      </c>
      <c r="C6" s="432" t="s">
        <v>44</v>
      </c>
      <c r="D6" s="433">
        <v>2</v>
      </c>
      <c r="E6" s="81"/>
      <c r="F6" s="434">
        <f>D6*E6*4</f>
        <v>0</v>
      </c>
    </row>
    <row r="7" spans="2:6" ht="12.75">
      <c r="B7" s="435" t="s">
        <v>308</v>
      </c>
      <c r="C7" s="321" t="s">
        <v>249</v>
      </c>
      <c r="D7" s="322">
        <v>100</v>
      </c>
      <c r="E7" s="81"/>
      <c r="F7" s="434">
        <f aca="true" t="shared" si="0" ref="F7:F10">D7*E7*4</f>
        <v>0</v>
      </c>
    </row>
    <row r="8" spans="2:6" ht="12.75">
      <c r="B8" s="436" t="s">
        <v>309</v>
      </c>
      <c r="C8" s="321" t="s">
        <v>249</v>
      </c>
      <c r="D8" s="322">
        <v>50</v>
      </c>
      <c r="E8" s="81"/>
      <c r="F8" s="434">
        <f t="shared" si="0"/>
        <v>0</v>
      </c>
    </row>
    <row r="9" spans="2:6" ht="12.75">
      <c r="B9" s="437" t="s">
        <v>310</v>
      </c>
      <c r="C9" s="321" t="s">
        <v>192</v>
      </c>
      <c r="D9" s="322">
        <v>15</v>
      </c>
      <c r="E9" s="81"/>
      <c r="F9" s="434">
        <f t="shared" si="0"/>
        <v>0</v>
      </c>
    </row>
    <row r="10" spans="2:6" ht="12.75">
      <c r="B10" s="437" t="s">
        <v>311</v>
      </c>
      <c r="C10" s="321" t="s">
        <v>45</v>
      </c>
      <c r="D10" s="322">
        <v>10</v>
      </c>
      <c r="E10" s="81"/>
      <c r="F10" s="434">
        <f t="shared" si="0"/>
        <v>0</v>
      </c>
    </row>
    <row r="11" spans="2:6" ht="12.75">
      <c r="B11" s="438" t="s">
        <v>46</v>
      </c>
      <c r="C11" s="377"/>
      <c r="D11" s="378"/>
      <c r="E11" s="379"/>
      <c r="F11" s="439">
        <f>SUM(F6:F10)</f>
        <v>0</v>
      </c>
    </row>
    <row r="12" spans="2:6" ht="18.75">
      <c r="B12" s="414" t="s">
        <v>47</v>
      </c>
      <c r="C12" s="382"/>
      <c r="D12" s="383"/>
      <c r="E12" s="384"/>
      <c r="F12" s="440"/>
    </row>
    <row r="13" spans="2:6" ht="12.75">
      <c r="B13" s="386" t="s">
        <v>254</v>
      </c>
      <c r="C13" s="321" t="s">
        <v>48</v>
      </c>
      <c r="D13" s="322">
        <v>6</v>
      </c>
      <c r="E13" s="81"/>
      <c r="F13" s="434">
        <f>D13*E13*4</f>
        <v>0</v>
      </c>
    </row>
    <row r="14" spans="2:6" ht="12.75">
      <c r="B14" s="376" t="s">
        <v>50</v>
      </c>
      <c r="C14" s="387"/>
      <c r="D14" s="378"/>
      <c r="E14" s="388"/>
      <c r="F14" s="439">
        <f>SUM(F13:F13)</f>
        <v>0</v>
      </c>
    </row>
    <row r="15" spans="2:6" ht="16.5" customHeight="1">
      <c r="B15" s="441" t="s">
        <v>51</v>
      </c>
      <c r="C15" s="442"/>
      <c r="D15" s="442"/>
      <c r="E15" s="442"/>
      <c r="F15" s="443">
        <f>F11+F14</f>
        <v>0</v>
      </c>
    </row>
    <row r="17" ht="12.75">
      <c r="B17" s="109" t="s">
        <v>222</v>
      </c>
    </row>
  </sheetData>
  <sheetProtection password="CC06" sheet="1" objects="1" scenarios="1"/>
  <mergeCells count="4">
    <mergeCell ref="B15:E15"/>
    <mergeCell ref="E1:F1"/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zoomScale="90" zoomScaleNormal="90" workbookViewId="0" topLeftCell="A1">
      <selection activeCell="E14" sqref="E14:E15"/>
    </sheetView>
  </sheetViews>
  <sheetFormatPr defaultColWidth="8.7109375" defaultRowHeight="12.75"/>
  <cols>
    <col min="1" max="1" width="2.8515625" style="1" customWidth="1"/>
    <col min="2" max="2" width="120.00390625" style="1" customWidth="1"/>
    <col min="3" max="3" width="10.28125" style="1" customWidth="1"/>
    <col min="4" max="4" width="18.421875" style="1" customWidth="1"/>
    <col min="5" max="5" width="23.8515625" style="1" customWidth="1"/>
    <col min="6" max="6" width="29.42187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52</v>
      </c>
      <c r="G1" s="10"/>
      <c r="H1" s="10"/>
      <c r="I1" s="10"/>
      <c r="J1" s="10"/>
    </row>
    <row r="2" spans="2:10" ht="20.25">
      <c r="B2" s="101" t="s">
        <v>53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37</v>
      </c>
      <c r="C3" s="102"/>
      <c r="D3" s="102"/>
      <c r="E3" s="102"/>
      <c r="F3" s="102"/>
      <c r="G3" s="10"/>
      <c r="H3" s="10"/>
      <c r="I3" s="10"/>
      <c r="J3" s="10"/>
    </row>
    <row r="4" spans="2:10" ht="42" customHeight="1">
      <c r="B4" s="12" t="s">
        <v>38</v>
      </c>
      <c r="C4" s="13" t="s">
        <v>39</v>
      </c>
      <c r="D4" s="13" t="s">
        <v>40</v>
      </c>
      <c r="E4" s="13" t="s">
        <v>41</v>
      </c>
      <c r="F4" s="14" t="s">
        <v>42</v>
      </c>
      <c r="G4" s="10"/>
      <c r="H4" s="10"/>
      <c r="I4" s="10"/>
      <c r="J4" s="10"/>
    </row>
    <row r="5" spans="2:10" ht="18.75">
      <c r="B5" s="15" t="s">
        <v>43</v>
      </c>
      <c r="C5" s="16"/>
      <c r="D5" s="16"/>
      <c r="E5" s="16"/>
      <c r="F5" s="17"/>
      <c r="G5" s="10"/>
      <c r="H5" s="10"/>
      <c r="I5" s="10"/>
      <c r="J5" s="10"/>
    </row>
    <row r="6" spans="2:10" ht="12.75">
      <c r="B6" s="75" t="s">
        <v>223</v>
      </c>
      <c r="C6" s="18" t="s">
        <v>44</v>
      </c>
      <c r="D6" s="18">
        <v>1</v>
      </c>
      <c r="E6" s="142"/>
      <c r="F6" s="19">
        <f aca="true" t="shared" si="0" ref="F6:F11">D6*E6*4</f>
        <v>0</v>
      </c>
      <c r="G6" s="10"/>
      <c r="H6" s="10"/>
      <c r="I6" s="10"/>
      <c r="J6" s="10"/>
    </row>
    <row r="7" spans="2:10" ht="12.75">
      <c r="B7" s="75" t="s">
        <v>224</v>
      </c>
      <c r="C7" s="18" t="s">
        <v>44</v>
      </c>
      <c r="D7" s="18">
        <v>0.5</v>
      </c>
      <c r="E7" s="142"/>
      <c r="F7" s="19">
        <f t="shared" si="0"/>
        <v>0</v>
      </c>
      <c r="G7" s="10"/>
      <c r="H7" s="10"/>
      <c r="I7" s="10"/>
      <c r="J7" s="10"/>
    </row>
    <row r="8" spans="2:10" ht="12.75">
      <c r="B8" s="20" t="s">
        <v>225</v>
      </c>
      <c r="C8" s="18" t="s">
        <v>44</v>
      </c>
      <c r="D8" s="18">
        <v>1</v>
      </c>
      <c r="E8" s="142"/>
      <c r="F8" s="19">
        <f t="shared" si="0"/>
        <v>0</v>
      </c>
      <c r="G8" s="10"/>
      <c r="H8" s="10"/>
      <c r="I8" s="10"/>
      <c r="J8" s="10"/>
    </row>
    <row r="9" spans="2:10" ht="12.75">
      <c r="B9" s="20" t="s">
        <v>226</v>
      </c>
      <c r="C9" s="18" t="s">
        <v>44</v>
      </c>
      <c r="D9" s="18">
        <v>6</v>
      </c>
      <c r="E9" s="142"/>
      <c r="F9" s="19">
        <f t="shared" si="0"/>
        <v>0</v>
      </c>
      <c r="G9" s="10"/>
      <c r="H9" s="10"/>
      <c r="I9" s="10"/>
      <c r="J9" s="10"/>
    </row>
    <row r="10" spans="2:10" ht="12.75">
      <c r="B10" s="77" t="s">
        <v>252</v>
      </c>
      <c r="C10" s="18" t="s">
        <v>45</v>
      </c>
      <c r="D10" s="18">
        <v>30</v>
      </c>
      <c r="E10" s="142"/>
      <c r="F10" s="19">
        <f t="shared" si="0"/>
        <v>0</v>
      </c>
      <c r="G10" s="10"/>
      <c r="H10" s="10"/>
      <c r="I10" s="10"/>
      <c r="J10" s="10"/>
    </row>
    <row r="11" spans="2:10" ht="12.75">
      <c r="B11" s="77" t="s">
        <v>253</v>
      </c>
      <c r="C11" s="18" t="s">
        <v>45</v>
      </c>
      <c r="D11" s="18">
        <v>6</v>
      </c>
      <c r="E11" s="142"/>
      <c r="F11" s="19">
        <f t="shared" si="0"/>
        <v>0</v>
      </c>
      <c r="G11" s="10"/>
      <c r="H11" s="10"/>
      <c r="I11" s="10"/>
      <c r="J11" s="10"/>
    </row>
    <row r="12" spans="2:10" ht="12.75">
      <c r="B12" s="29" t="s">
        <v>46</v>
      </c>
      <c r="C12" s="25"/>
      <c r="D12" s="25"/>
      <c r="E12" s="25"/>
      <c r="F12" s="30">
        <f>SUM(F6:F11)</f>
        <v>0</v>
      </c>
      <c r="G12" s="10"/>
      <c r="H12" s="10"/>
      <c r="I12" s="10"/>
      <c r="J12" s="10"/>
    </row>
    <row r="13" spans="2:10" ht="18.75">
      <c r="B13" s="85" t="s">
        <v>47</v>
      </c>
      <c r="C13" s="86"/>
      <c r="D13" s="86"/>
      <c r="E13" s="86"/>
      <c r="F13" s="94"/>
      <c r="G13" s="10"/>
      <c r="H13" s="10"/>
      <c r="I13" s="10"/>
      <c r="J13" s="10"/>
    </row>
    <row r="14" spans="2:10" ht="12.75">
      <c r="B14" s="77" t="s">
        <v>250</v>
      </c>
      <c r="C14" s="18" t="s">
        <v>48</v>
      </c>
      <c r="D14" s="18">
        <v>10</v>
      </c>
      <c r="E14" s="142"/>
      <c r="F14" s="87">
        <f>D14*E14*4</f>
        <v>0</v>
      </c>
      <c r="G14" s="10"/>
      <c r="H14" s="10"/>
      <c r="I14" s="10"/>
      <c r="J14" s="10"/>
    </row>
    <row r="15" spans="2:10" ht="12.75">
      <c r="B15" s="77" t="s">
        <v>251</v>
      </c>
      <c r="C15" s="18" t="s">
        <v>48</v>
      </c>
      <c r="D15" s="25">
        <v>2</v>
      </c>
      <c r="E15" s="142"/>
      <c r="F15" s="87">
        <f>D15*E15*4</f>
        <v>0</v>
      </c>
      <c r="G15" s="10"/>
      <c r="H15" s="10"/>
      <c r="I15" s="10"/>
      <c r="J15" s="10"/>
    </row>
    <row r="16" spans="2:10" ht="15.75" thickBot="1">
      <c r="B16" s="88" t="s">
        <v>50</v>
      </c>
      <c r="C16" s="89"/>
      <c r="D16" s="89"/>
      <c r="E16" s="89"/>
      <c r="F16" s="90">
        <f>SUM(F14:F15)</f>
        <v>0</v>
      </c>
      <c r="G16" s="10"/>
      <c r="H16" s="10"/>
      <c r="I16" s="10"/>
      <c r="J16" s="10"/>
    </row>
    <row r="17" spans="2:10" ht="19.5" thickBot="1">
      <c r="B17" s="82" t="s">
        <v>51</v>
      </c>
      <c r="C17" s="83"/>
      <c r="D17" s="83"/>
      <c r="E17" s="83"/>
      <c r="F17" s="84">
        <f>SUM(F16,F12)</f>
        <v>0</v>
      </c>
      <c r="G17" s="10"/>
      <c r="H17" s="10"/>
      <c r="I17" s="10"/>
      <c r="J17" s="10"/>
    </row>
    <row r="18" spans="2:10" ht="12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2.75">
      <c r="B19" s="10" t="s">
        <v>222</v>
      </c>
      <c r="C19" s="10"/>
      <c r="D19" s="10"/>
      <c r="E19" s="10"/>
      <c r="F19" s="10"/>
      <c r="G19" s="10"/>
      <c r="H19" s="10"/>
      <c r="I19" s="10"/>
      <c r="J19" s="10"/>
    </row>
    <row r="20" spans="2:10" ht="12.75">
      <c r="B20" s="10"/>
      <c r="C20" s="10"/>
      <c r="D20" s="10"/>
      <c r="E20" s="10"/>
      <c r="F20" s="10"/>
      <c r="G20" s="10"/>
      <c r="H20" s="10"/>
      <c r="I20" s="10"/>
      <c r="J20" s="10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zoomScale="90" zoomScaleNormal="90" workbookViewId="0" topLeftCell="A1">
      <selection activeCell="E6" sqref="E6:E7"/>
    </sheetView>
  </sheetViews>
  <sheetFormatPr defaultColWidth="8.7109375" defaultRowHeight="12.75"/>
  <cols>
    <col min="1" max="1" width="8.7109375" style="110" customWidth="1"/>
    <col min="2" max="2" width="50.7109375" style="110" customWidth="1"/>
    <col min="3" max="3" width="10.7109375" style="110" customWidth="1"/>
    <col min="4" max="4" width="17.28125" style="110" customWidth="1"/>
    <col min="5" max="5" width="22.28125" style="110" customWidth="1"/>
    <col min="6" max="6" width="29.421875" style="110" customWidth="1"/>
    <col min="7" max="16384" width="8.7109375" style="110" customWidth="1"/>
  </cols>
  <sheetData>
    <row r="1" spans="2:6" ht="12.75">
      <c r="B1" s="109" t="s">
        <v>34</v>
      </c>
      <c r="C1" s="310"/>
      <c r="D1" s="310"/>
      <c r="E1" s="311" t="s">
        <v>212</v>
      </c>
      <c r="F1" s="311"/>
    </row>
    <row r="2" spans="2:6" ht="20.25">
      <c r="B2" s="312" t="s">
        <v>213</v>
      </c>
      <c r="C2" s="312"/>
      <c r="D2" s="312"/>
      <c r="E2" s="312"/>
      <c r="F2" s="312"/>
    </row>
    <row r="3" spans="2:6" ht="23.25" customHeight="1">
      <c r="B3" s="313" t="s">
        <v>37</v>
      </c>
      <c r="C3" s="313"/>
      <c r="D3" s="313"/>
      <c r="E3" s="313"/>
      <c r="F3" s="313"/>
    </row>
    <row r="4" spans="2:6" ht="42.75">
      <c r="B4" s="314" t="s">
        <v>38</v>
      </c>
      <c r="C4" s="315" t="s">
        <v>39</v>
      </c>
      <c r="D4" s="315" t="s">
        <v>40</v>
      </c>
      <c r="E4" s="315" t="s">
        <v>41</v>
      </c>
      <c r="F4" s="316" t="s">
        <v>42</v>
      </c>
    </row>
    <row r="5" spans="2:6" ht="18.75">
      <c r="B5" s="317" t="s">
        <v>43</v>
      </c>
      <c r="C5" s="318"/>
      <c r="D5" s="319"/>
      <c r="E5" s="319"/>
      <c r="F5" s="320"/>
    </row>
    <row r="6" spans="2:6" ht="12.75">
      <c r="B6" s="124" t="s">
        <v>312</v>
      </c>
      <c r="C6" s="321" t="s">
        <v>44</v>
      </c>
      <c r="D6" s="322">
        <v>7</v>
      </c>
      <c r="E6" s="80"/>
      <c r="F6" s="323">
        <f>D6*E6*4</f>
        <v>0</v>
      </c>
    </row>
    <row r="7" spans="2:6" ht="12.75">
      <c r="B7" s="415" t="s">
        <v>318</v>
      </c>
      <c r="C7" s="321" t="s">
        <v>44</v>
      </c>
      <c r="D7" s="322">
        <v>2</v>
      </c>
      <c r="E7" s="80"/>
      <c r="F7" s="323">
        <f>D7*E7*4</f>
        <v>0</v>
      </c>
    </row>
    <row r="8" spans="2:6" ht="18.75" customHeight="1">
      <c r="B8" s="376" t="s">
        <v>46</v>
      </c>
      <c r="C8" s="377"/>
      <c r="D8" s="378"/>
      <c r="E8" s="379"/>
      <c r="F8" s="380">
        <f>SUM(F6:F7)</f>
        <v>0</v>
      </c>
    </row>
    <row r="9" spans="2:6" ht="16.5" customHeight="1">
      <c r="B9" s="389" t="s">
        <v>51</v>
      </c>
      <c r="C9" s="389"/>
      <c r="D9" s="389"/>
      <c r="E9" s="389"/>
      <c r="F9" s="390">
        <f>F8</f>
        <v>0</v>
      </c>
    </row>
    <row r="11" ht="12.75">
      <c r="B11" s="109" t="s">
        <v>222</v>
      </c>
    </row>
  </sheetData>
  <sheetProtection password="CC06" sheet="1" objects="1" scenarios="1"/>
  <mergeCells count="4">
    <mergeCell ref="E1:F1"/>
    <mergeCell ref="B2:F2"/>
    <mergeCell ref="B3:F3"/>
    <mergeCell ref="B9:E9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 topLeftCell="A1">
      <selection activeCell="E11" sqref="E11:E12"/>
    </sheetView>
  </sheetViews>
  <sheetFormatPr defaultColWidth="8.7109375" defaultRowHeight="12.75"/>
  <cols>
    <col min="1" max="1" width="5.7109375" style="110" customWidth="1"/>
    <col min="2" max="2" width="111.57421875" style="110" customWidth="1"/>
    <col min="3" max="3" width="13.57421875" style="110" customWidth="1"/>
    <col min="4" max="4" width="17.421875" style="110" customWidth="1"/>
    <col min="5" max="5" width="16.7109375" style="110" customWidth="1"/>
    <col min="6" max="6" width="29.00390625" style="110" customWidth="1"/>
    <col min="7" max="16384" width="8.7109375" style="110" customWidth="1"/>
  </cols>
  <sheetData>
    <row r="1" spans="2:6" ht="15.75" thickBot="1">
      <c r="B1" s="109" t="s">
        <v>34</v>
      </c>
      <c r="C1" s="109"/>
      <c r="D1" s="109"/>
      <c r="F1" s="111" t="s">
        <v>214</v>
      </c>
    </row>
    <row r="2" spans="2:6" ht="20.25">
      <c r="B2" s="112" t="s">
        <v>258</v>
      </c>
      <c r="C2" s="112"/>
      <c r="D2" s="112"/>
      <c r="E2" s="112"/>
      <c r="F2" s="112"/>
    </row>
    <row r="3" spans="2:6" ht="20.25">
      <c r="B3" s="113" t="s">
        <v>37</v>
      </c>
      <c r="C3" s="113"/>
      <c r="D3" s="113"/>
      <c r="E3" s="113"/>
      <c r="F3" s="113"/>
    </row>
    <row r="4" spans="2:6" ht="42.75">
      <c r="B4" s="114" t="s">
        <v>38</v>
      </c>
      <c r="C4" s="115" t="s">
        <v>39</v>
      </c>
      <c r="D4" s="115" t="s">
        <v>40</v>
      </c>
      <c r="E4" s="115" t="s">
        <v>41</v>
      </c>
      <c r="F4" s="116" t="s">
        <v>42</v>
      </c>
    </row>
    <row r="5" spans="2:6" ht="18.75">
      <c r="B5" s="117" t="s">
        <v>43</v>
      </c>
      <c r="C5" s="118"/>
      <c r="D5" s="118"/>
      <c r="E5" s="118"/>
      <c r="F5" s="119"/>
    </row>
    <row r="6" spans="2:6" ht="12.75">
      <c r="B6" s="144" t="s">
        <v>259</v>
      </c>
      <c r="C6" s="121" t="s">
        <v>45</v>
      </c>
      <c r="D6" s="121">
        <v>508</v>
      </c>
      <c r="E6" s="142"/>
      <c r="F6" s="122">
        <f>D6*E6*4</f>
        <v>0</v>
      </c>
    </row>
    <row r="7" spans="2:6" ht="12.75">
      <c r="B7" s="144" t="s">
        <v>319</v>
      </c>
      <c r="C7" s="121" t="s">
        <v>45</v>
      </c>
      <c r="D7" s="128">
        <v>20</v>
      </c>
      <c r="E7" s="142"/>
      <c r="F7" s="122">
        <f aca="true" t="shared" si="0" ref="F7:F8">D7*E7*4</f>
        <v>0</v>
      </c>
    </row>
    <row r="8" spans="2:6" ht="12.75">
      <c r="B8" s="444" t="s">
        <v>320</v>
      </c>
      <c r="C8" s="121" t="s">
        <v>45</v>
      </c>
      <c r="D8" s="128">
        <v>20</v>
      </c>
      <c r="E8" s="142"/>
      <c r="F8" s="122">
        <f t="shared" si="0"/>
        <v>0</v>
      </c>
    </row>
    <row r="9" spans="2:6" ht="15.75" thickBot="1">
      <c r="B9" s="127" t="s">
        <v>46</v>
      </c>
      <c r="C9" s="128"/>
      <c r="D9" s="128"/>
      <c r="E9" s="128"/>
      <c r="F9" s="130">
        <f>SUM(F6:F8)</f>
        <v>0</v>
      </c>
    </row>
    <row r="10" spans="2:6" ht="18.75">
      <c r="B10" s="117" t="s">
        <v>47</v>
      </c>
      <c r="C10" s="118"/>
      <c r="D10" s="118"/>
      <c r="E10" s="118"/>
      <c r="F10" s="445"/>
    </row>
    <row r="11" spans="2:6" ht="12.75">
      <c r="B11" s="126" t="s">
        <v>257</v>
      </c>
      <c r="C11" s="121" t="s">
        <v>48</v>
      </c>
      <c r="D11" s="121">
        <v>20</v>
      </c>
      <c r="E11" s="142"/>
      <c r="F11" s="122">
        <f aca="true" t="shared" si="1" ref="F11:F12">D11*E11*4</f>
        <v>0</v>
      </c>
    </row>
    <row r="12" spans="2:6" ht="12.75">
      <c r="B12" s="126" t="s">
        <v>49</v>
      </c>
      <c r="C12" s="121" t="s">
        <v>48</v>
      </c>
      <c r="D12" s="128">
        <v>10</v>
      </c>
      <c r="E12" s="142"/>
      <c r="F12" s="122">
        <f t="shared" si="1"/>
        <v>0</v>
      </c>
    </row>
    <row r="13" spans="2:6" ht="15.75" thickBot="1">
      <c r="B13" s="127" t="s">
        <v>50</v>
      </c>
      <c r="C13" s="128"/>
      <c r="D13" s="128"/>
      <c r="E13" s="128"/>
      <c r="F13" s="130">
        <f>SUM(F11:F12)</f>
        <v>0</v>
      </c>
    </row>
    <row r="14" spans="2:6" ht="19.5" thickBot="1">
      <c r="B14" s="139" t="s">
        <v>51</v>
      </c>
      <c r="C14" s="140"/>
      <c r="D14" s="140"/>
      <c r="E14" s="140"/>
      <c r="F14" s="141">
        <f>SUM(F13,F9)</f>
        <v>0</v>
      </c>
    </row>
    <row r="16" ht="12.75">
      <c r="B16" s="109" t="s">
        <v>222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9.140625" style="1" customWidth="1"/>
    <col min="5" max="5" width="18.28125" style="1" customWidth="1"/>
    <col min="6" max="6" width="33.14062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54</v>
      </c>
      <c r="G1" s="10"/>
      <c r="H1" s="10"/>
      <c r="I1" s="10"/>
      <c r="J1" s="10"/>
    </row>
    <row r="2" spans="2:10" ht="20.25">
      <c r="B2" s="101" t="s">
        <v>55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37</v>
      </c>
      <c r="C3" s="102"/>
      <c r="D3" s="102"/>
      <c r="E3" s="102"/>
      <c r="F3" s="102"/>
      <c r="G3" s="10"/>
      <c r="H3" s="10"/>
      <c r="I3" s="10"/>
      <c r="J3" s="10"/>
    </row>
    <row r="4" spans="2:10" ht="39" customHeight="1">
      <c r="B4" s="12" t="s">
        <v>38</v>
      </c>
      <c r="C4" s="13" t="s">
        <v>39</v>
      </c>
      <c r="D4" s="13" t="s">
        <v>40</v>
      </c>
      <c r="E4" s="13" t="s">
        <v>41</v>
      </c>
      <c r="F4" s="14" t="s">
        <v>42</v>
      </c>
      <c r="G4" s="10"/>
      <c r="H4" s="10"/>
      <c r="I4" s="10"/>
      <c r="J4" s="10"/>
    </row>
    <row r="5" spans="2:10" ht="18.75">
      <c r="B5" s="15" t="s">
        <v>43</v>
      </c>
      <c r="C5" s="16"/>
      <c r="D5" s="16"/>
      <c r="E5" s="16"/>
      <c r="F5" s="17"/>
      <c r="G5" s="10"/>
      <c r="H5" s="10"/>
      <c r="I5" s="10"/>
      <c r="J5" s="10"/>
    </row>
    <row r="6" spans="2:10" ht="12.75">
      <c r="B6" s="75" t="s">
        <v>223</v>
      </c>
      <c r="C6" s="18" t="s">
        <v>44</v>
      </c>
      <c r="D6" s="18">
        <v>1</v>
      </c>
      <c r="E6" s="142"/>
      <c r="F6" s="19">
        <f>D6*E6*4</f>
        <v>0</v>
      </c>
      <c r="G6" s="10"/>
      <c r="H6" s="10"/>
      <c r="I6" s="10"/>
      <c r="J6" s="10"/>
    </row>
    <row r="7" spans="2:10" ht="12.75">
      <c r="B7" s="77" t="s">
        <v>252</v>
      </c>
      <c r="C7" s="18" t="s">
        <v>45</v>
      </c>
      <c r="D7" s="18">
        <v>30</v>
      </c>
      <c r="E7" s="142"/>
      <c r="F7" s="19">
        <f aca="true" t="shared" si="0" ref="F7:F8">D7*E7*4</f>
        <v>0</v>
      </c>
      <c r="G7" s="10"/>
      <c r="H7" s="10"/>
      <c r="I7" s="10"/>
      <c r="J7" s="10"/>
    </row>
    <row r="8" spans="2:10" ht="12.75">
      <c r="B8" s="77" t="s">
        <v>253</v>
      </c>
      <c r="C8" s="18" t="s">
        <v>45</v>
      </c>
      <c r="D8" s="18">
        <v>6</v>
      </c>
      <c r="E8" s="142"/>
      <c r="F8" s="19">
        <f t="shared" si="0"/>
        <v>0</v>
      </c>
      <c r="G8" s="10"/>
      <c r="H8" s="10"/>
      <c r="I8" s="10"/>
      <c r="J8" s="10"/>
    </row>
    <row r="9" spans="2:10" ht="12.75">
      <c r="B9" s="29" t="s">
        <v>46</v>
      </c>
      <c r="C9" s="25"/>
      <c r="D9" s="25"/>
      <c r="E9" s="25"/>
      <c r="F9" s="30">
        <f>SUM(F6:F8)</f>
        <v>0</v>
      </c>
      <c r="G9" s="10"/>
      <c r="H9" s="10"/>
      <c r="I9" s="10"/>
      <c r="J9" s="10"/>
    </row>
    <row r="10" spans="2:10" ht="18.75">
      <c r="B10" s="85" t="s">
        <v>47</v>
      </c>
      <c r="C10" s="86"/>
      <c r="D10" s="86"/>
      <c r="E10" s="86"/>
      <c r="F10" s="94"/>
      <c r="G10" s="10"/>
      <c r="H10" s="10"/>
      <c r="I10" s="10"/>
      <c r="J10" s="10"/>
    </row>
    <row r="11" spans="2:10" ht="12.75">
      <c r="B11" s="77" t="s">
        <v>250</v>
      </c>
      <c r="C11" s="18" t="s">
        <v>48</v>
      </c>
      <c r="D11" s="18">
        <v>10</v>
      </c>
      <c r="E11" s="142"/>
      <c r="F11" s="87">
        <f aca="true" t="shared" si="1" ref="F11:F12">D11*E11*4</f>
        <v>0</v>
      </c>
      <c r="G11" s="10"/>
      <c r="H11" s="10"/>
      <c r="I11" s="10"/>
      <c r="J11" s="10"/>
    </row>
    <row r="12" spans="2:10" ht="12.75">
      <c r="B12" s="77" t="s">
        <v>251</v>
      </c>
      <c r="C12" s="18" t="s">
        <v>48</v>
      </c>
      <c r="D12" s="25">
        <v>2</v>
      </c>
      <c r="E12" s="142"/>
      <c r="F12" s="87">
        <f t="shared" si="1"/>
        <v>0</v>
      </c>
      <c r="G12" s="10"/>
      <c r="H12" s="10"/>
      <c r="I12" s="10"/>
      <c r="J12" s="10"/>
    </row>
    <row r="13" spans="2:10" ht="15.75" thickBot="1">
      <c r="B13" s="88" t="s">
        <v>50</v>
      </c>
      <c r="C13" s="89"/>
      <c r="D13" s="89"/>
      <c r="E13" s="89"/>
      <c r="F13" s="90">
        <f>SUM(F11:F12)</f>
        <v>0</v>
      </c>
      <c r="G13" s="10"/>
      <c r="H13" s="10"/>
      <c r="I13" s="10"/>
      <c r="J13" s="10"/>
    </row>
    <row r="14" spans="2:10" ht="19.5" thickBot="1">
      <c r="B14" s="82" t="s">
        <v>51</v>
      </c>
      <c r="C14" s="83"/>
      <c r="D14" s="83"/>
      <c r="E14" s="83"/>
      <c r="F14" s="84">
        <f>SUM(F13,F9)</f>
        <v>0</v>
      </c>
      <c r="G14" s="10"/>
      <c r="H14" s="10"/>
      <c r="I14" s="10"/>
      <c r="J14" s="10"/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2.75">
      <c r="B16" s="10" t="s">
        <v>222</v>
      </c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zoomScale="90" zoomScaleNormal="90" workbookViewId="0" topLeftCell="A1">
      <selection activeCell="E11" sqref="E11:E12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57421875" style="1" customWidth="1"/>
    <col min="5" max="5" width="23.00390625" style="1" customWidth="1"/>
    <col min="6" max="6" width="33.5742187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56</v>
      </c>
      <c r="G1" s="10"/>
      <c r="H1" s="10"/>
      <c r="I1" s="10"/>
      <c r="J1" s="10"/>
    </row>
    <row r="2" spans="2:10" ht="20.25">
      <c r="B2" s="101" t="s">
        <v>57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37</v>
      </c>
      <c r="C3" s="102"/>
      <c r="D3" s="102"/>
      <c r="E3" s="102"/>
      <c r="F3" s="102"/>
      <c r="G3" s="10"/>
      <c r="H3" s="10"/>
      <c r="I3" s="10"/>
      <c r="J3" s="10"/>
    </row>
    <row r="4" spans="2:10" ht="44.25" customHeight="1">
      <c r="B4" s="12" t="s">
        <v>38</v>
      </c>
      <c r="C4" s="13" t="s">
        <v>39</v>
      </c>
      <c r="D4" s="13" t="s">
        <v>40</v>
      </c>
      <c r="E4" s="13" t="s">
        <v>41</v>
      </c>
      <c r="F4" s="14" t="s">
        <v>42</v>
      </c>
      <c r="G4" s="10"/>
      <c r="H4" s="10"/>
      <c r="I4" s="10"/>
      <c r="J4" s="10"/>
    </row>
    <row r="5" spans="2:10" ht="18.75">
      <c r="B5" s="15" t="s">
        <v>43</v>
      </c>
      <c r="C5" s="16"/>
      <c r="D5" s="16"/>
      <c r="E5" s="16"/>
      <c r="F5" s="17"/>
      <c r="G5" s="10"/>
      <c r="H5" s="10"/>
      <c r="I5" s="10"/>
      <c r="J5" s="10"/>
    </row>
    <row r="6" spans="2:10" ht="12.75">
      <c r="B6" s="75" t="s">
        <v>223</v>
      </c>
      <c r="C6" s="18" t="s">
        <v>44</v>
      </c>
      <c r="D6" s="18">
        <v>1</v>
      </c>
      <c r="E6" s="142"/>
      <c r="F6" s="19">
        <f>D6*E6*4</f>
        <v>0</v>
      </c>
      <c r="G6" s="10"/>
      <c r="H6" s="10"/>
      <c r="I6" s="10"/>
      <c r="J6" s="10"/>
    </row>
    <row r="7" spans="2:10" ht="12.75">
      <c r="B7" s="77" t="s">
        <v>252</v>
      </c>
      <c r="C7" s="18" t="s">
        <v>45</v>
      </c>
      <c r="D7" s="18">
        <v>30</v>
      </c>
      <c r="E7" s="142"/>
      <c r="F7" s="19">
        <f aca="true" t="shared" si="0" ref="F7:F8">D7*E7*4</f>
        <v>0</v>
      </c>
      <c r="G7" s="10"/>
      <c r="H7" s="10"/>
      <c r="I7" s="10"/>
      <c r="J7" s="10"/>
    </row>
    <row r="8" spans="2:10" ht="12.75">
      <c r="B8" s="77" t="s">
        <v>253</v>
      </c>
      <c r="C8" s="18" t="s">
        <v>45</v>
      </c>
      <c r="D8" s="18">
        <v>6</v>
      </c>
      <c r="E8" s="142"/>
      <c r="F8" s="19">
        <f t="shared" si="0"/>
        <v>0</v>
      </c>
      <c r="G8" s="10"/>
      <c r="H8" s="10"/>
      <c r="I8" s="10"/>
      <c r="J8" s="10"/>
    </row>
    <row r="9" spans="2:10" ht="15.75" thickBot="1">
      <c r="B9" s="29" t="s">
        <v>46</v>
      </c>
      <c r="C9" s="25"/>
      <c r="D9" s="25"/>
      <c r="E9" s="25"/>
      <c r="F9" s="30">
        <f>SUM(F6:F8)</f>
        <v>0</v>
      </c>
      <c r="G9" s="10"/>
      <c r="H9" s="10"/>
      <c r="I9" s="10"/>
      <c r="J9" s="10"/>
    </row>
    <row r="10" spans="2:10" ht="18.75">
      <c r="B10" s="85" t="s">
        <v>47</v>
      </c>
      <c r="C10" s="86"/>
      <c r="D10" s="86"/>
      <c r="E10" s="86"/>
      <c r="F10" s="94"/>
      <c r="G10" s="10"/>
      <c r="H10" s="10"/>
      <c r="I10" s="10"/>
      <c r="J10" s="10"/>
    </row>
    <row r="11" spans="2:10" ht="12.75">
      <c r="B11" s="77" t="s">
        <v>250</v>
      </c>
      <c r="C11" s="25" t="s">
        <v>48</v>
      </c>
      <c r="D11" s="25">
        <v>10</v>
      </c>
      <c r="E11" s="142"/>
      <c r="F11" s="87">
        <f aca="true" t="shared" si="1" ref="F11:F12">D11*E11*4</f>
        <v>0</v>
      </c>
      <c r="G11" s="10"/>
      <c r="H11" s="10"/>
      <c r="I11" s="10"/>
      <c r="J11" s="10"/>
    </row>
    <row r="12" spans="2:10" ht="12.75">
      <c r="B12" s="77" t="s">
        <v>251</v>
      </c>
      <c r="C12" s="95" t="s">
        <v>48</v>
      </c>
      <c r="D12" s="95">
        <v>2</v>
      </c>
      <c r="E12" s="143"/>
      <c r="F12" s="87">
        <f t="shared" si="1"/>
        <v>0</v>
      </c>
      <c r="G12" s="10"/>
      <c r="H12" s="10"/>
      <c r="I12" s="10"/>
      <c r="J12" s="10"/>
    </row>
    <row r="13" spans="2:10" ht="15.75" thickBot="1">
      <c r="B13" s="96" t="s">
        <v>50</v>
      </c>
      <c r="C13" s="97"/>
      <c r="D13" s="97"/>
      <c r="E13" s="97"/>
      <c r="F13" s="98">
        <f>SUM(F11:F12)</f>
        <v>0</v>
      </c>
      <c r="G13" s="10"/>
      <c r="H13" s="10"/>
      <c r="I13" s="10"/>
      <c r="J13" s="10"/>
    </row>
    <row r="14" spans="2:10" ht="19.5" thickBot="1">
      <c r="B14" s="91" t="s">
        <v>51</v>
      </c>
      <c r="C14" s="92"/>
      <c r="D14" s="92"/>
      <c r="E14" s="92"/>
      <c r="F14" s="93">
        <f>SUM(F13,F9)</f>
        <v>0</v>
      </c>
      <c r="G14" s="10"/>
      <c r="H14" s="10"/>
      <c r="I14" s="10"/>
      <c r="J14" s="10"/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  <row r="16" spans="2:10" ht="12.75">
      <c r="B16" s="10" t="s">
        <v>222</v>
      </c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90" zoomScaleNormal="90" workbookViewId="0" topLeftCell="A1">
      <selection activeCell="E12" sqref="E12:E13"/>
    </sheetView>
  </sheetViews>
  <sheetFormatPr defaultColWidth="8.7109375" defaultRowHeight="12.75"/>
  <cols>
    <col min="1" max="1" width="2.8515625" style="1" customWidth="1"/>
    <col min="2" max="2" width="121.8515625" style="1" bestFit="1" customWidth="1"/>
    <col min="3" max="3" width="10.28125" style="1" customWidth="1"/>
    <col min="4" max="4" width="17.8515625" style="1" customWidth="1"/>
    <col min="5" max="5" width="18.421875" style="1" customWidth="1"/>
    <col min="6" max="6" width="32.140625" style="1" customWidth="1"/>
    <col min="7" max="16384" width="8.7109375" style="1" customWidth="1"/>
  </cols>
  <sheetData>
    <row r="1" spans="2:10" ht="12.75">
      <c r="B1" s="10" t="s">
        <v>34</v>
      </c>
      <c r="C1" s="10"/>
      <c r="D1" s="10"/>
      <c r="F1" s="11" t="s">
        <v>58</v>
      </c>
      <c r="G1" s="10"/>
      <c r="H1" s="10"/>
      <c r="I1" s="10"/>
      <c r="J1" s="10"/>
    </row>
    <row r="2" spans="2:10" ht="20.25">
      <c r="B2" s="101" t="s">
        <v>59</v>
      </c>
      <c r="C2" s="101"/>
      <c r="D2" s="101"/>
      <c r="E2" s="101"/>
      <c r="F2" s="101"/>
      <c r="G2" s="10"/>
      <c r="H2" s="10"/>
      <c r="I2" s="10"/>
      <c r="J2" s="10"/>
    </row>
    <row r="3" spans="2:10" ht="20.25">
      <c r="B3" s="102" t="s">
        <v>37</v>
      </c>
      <c r="C3" s="102"/>
      <c r="D3" s="102"/>
      <c r="E3" s="102"/>
      <c r="F3" s="102"/>
      <c r="G3" s="10"/>
      <c r="H3" s="10"/>
      <c r="I3" s="10"/>
      <c r="J3" s="10"/>
    </row>
    <row r="4" spans="2:10" ht="41.25" customHeight="1">
      <c r="B4" s="12" t="s">
        <v>38</v>
      </c>
      <c r="C4" s="13" t="s">
        <v>39</v>
      </c>
      <c r="D4" s="13" t="s">
        <v>40</v>
      </c>
      <c r="E4" s="13" t="s">
        <v>41</v>
      </c>
      <c r="F4" s="14" t="s">
        <v>42</v>
      </c>
      <c r="G4" s="10"/>
      <c r="H4" s="10"/>
      <c r="I4" s="10"/>
      <c r="J4" s="10"/>
    </row>
    <row r="5" spans="2:10" ht="18.75">
      <c r="B5" s="15" t="s">
        <v>43</v>
      </c>
      <c r="C5" s="16"/>
      <c r="D5" s="16"/>
      <c r="E5" s="16"/>
      <c r="F5" s="17"/>
      <c r="G5" s="10"/>
      <c r="H5" s="10"/>
      <c r="I5" s="10"/>
      <c r="J5" s="10"/>
    </row>
    <row r="6" spans="2:10" ht="12.75">
      <c r="B6" s="75" t="s">
        <v>223</v>
      </c>
      <c r="C6" s="18" t="s">
        <v>44</v>
      </c>
      <c r="D6" s="18">
        <v>1</v>
      </c>
      <c r="E6" s="142"/>
      <c r="F6" s="19">
        <f>D6*E6*4</f>
        <v>0</v>
      </c>
      <c r="G6" s="10"/>
      <c r="H6" s="10"/>
      <c r="I6" s="10"/>
      <c r="J6" s="10"/>
    </row>
    <row r="7" spans="2:10" ht="12.75">
      <c r="B7" s="36" t="s">
        <v>228</v>
      </c>
      <c r="C7" s="18" t="s">
        <v>44</v>
      </c>
      <c r="D7" s="18">
        <v>1</v>
      </c>
      <c r="E7" s="142"/>
      <c r="F7" s="19">
        <f aca="true" t="shared" si="0" ref="F7:F9">D7*E7*4</f>
        <v>0</v>
      </c>
      <c r="G7" s="10"/>
      <c r="H7" s="10"/>
      <c r="I7" s="10"/>
      <c r="J7" s="10"/>
    </row>
    <row r="8" spans="2:10" ht="12.75">
      <c r="B8" s="77" t="s">
        <v>252</v>
      </c>
      <c r="C8" s="18" t="s">
        <v>45</v>
      </c>
      <c r="D8" s="18">
        <v>30</v>
      </c>
      <c r="E8" s="142"/>
      <c r="F8" s="19">
        <f t="shared" si="0"/>
        <v>0</v>
      </c>
      <c r="G8" s="10"/>
      <c r="H8" s="10"/>
      <c r="I8" s="10"/>
      <c r="J8" s="10"/>
    </row>
    <row r="9" spans="2:10" ht="12.75">
      <c r="B9" s="77" t="s">
        <v>253</v>
      </c>
      <c r="C9" s="18" t="s">
        <v>45</v>
      </c>
      <c r="D9" s="18">
        <v>6</v>
      </c>
      <c r="E9" s="142"/>
      <c r="F9" s="19">
        <f t="shared" si="0"/>
        <v>0</v>
      </c>
      <c r="G9" s="10"/>
      <c r="H9" s="10"/>
      <c r="I9" s="10"/>
      <c r="J9" s="10"/>
    </row>
    <row r="10" spans="2:10" ht="12.75">
      <c r="B10" s="29" t="s">
        <v>46</v>
      </c>
      <c r="C10" s="25"/>
      <c r="D10" s="25"/>
      <c r="E10" s="25"/>
      <c r="F10" s="30">
        <f>SUM(F6:F9)</f>
        <v>0</v>
      </c>
      <c r="G10" s="10"/>
      <c r="H10" s="10"/>
      <c r="I10" s="10"/>
      <c r="J10" s="10"/>
    </row>
    <row r="11" spans="2:10" ht="18.75">
      <c r="B11" s="85" t="s">
        <v>47</v>
      </c>
      <c r="C11" s="86"/>
      <c r="D11" s="86"/>
      <c r="E11" s="86"/>
      <c r="F11" s="94"/>
      <c r="G11" s="10"/>
      <c r="H11" s="10"/>
      <c r="I11" s="10"/>
      <c r="J11" s="10"/>
    </row>
    <row r="12" spans="2:10" ht="12.75">
      <c r="B12" s="77" t="s">
        <v>250</v>
      </c>
      <c r="C12" s="18" t="s">
        <v>48</v>
      </c>
      <c r="D12" s="18">
        <v>10</v>
      </c>
      <c r="E12" s="142"/>
      <c r="F12" s="87">
        <f aca="true" t="shared" si="1" ref="F12:F13">D12*E12*4</f>
        <v>0</v>
      </c>
      <c r="G12" s="10"/>
      <c r="H12" s="10"/>
      <c r="I12" s="10"/>
      <c r="J12" s="10"/>
    </row>
    <row r="13" spans="2:10" ht="12.75">
      <c r="B13" s="77" t="s">
        <v>251</v>
      </c>
      <c r="C13" s="18" t="s">
        <v>48</v>
      </c>
      <c r="D13" s="25">
        <v>2</v>
      </c>
      <c r="E13" s="142"/>
      <c r="F13" s="87">
        <f t="shared" si="1"/>
        <v>0</v>
      </c>
      <c r="G13" s="10"/>
      <c r="H13" s="10"/>
      <c r="I13" s="10"/>
      <c r="J13" s="10"/>
    </row>
    <row r="14" spans="2:10" ht="15.75" thickBot="1">
      <c r="B14" s="88" t="s">
        <v>50</v>
      </c>
      <c r="C14" s="89"/>
      <c r="D14" s="89"/>
      <c r="E14" s="89"/>
      <c r="F14" s="90">
        <f>SUM(F12:F13)</f>
        <v>0</v>
      </c>
      <c r="G14" s="10"/>
      <c r="H14" s="10"/>
      <c r="I14" s="10"/>
      <c r="J14" s="10"/>
    </row>
    <row r="15" spans="2:10" ht="19.5" thickBot="1">
      <c r="B15" s="82" t="s">
        <v>51</v>
      </c>
      <c r="C15" s="83"/>
      <c r="D15" s="83"/>
      <c r="E15" s="83"/>
      <c r="F15" s="84">
        <f>SUM(F14,F10)</f>
        <v>0</v>
      </c>
      <c r="G15" s="10"/>
      <c r="H15" s="10"/>
      <c r="I15" s="10"/>
      <c r="J15" s="10"/>
    </row>
    <row r="16" spans="2:10" ht="12.7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 t="s">
        <v>222</v>
      </c>
      <c r="C17" s="10"/>
      <c r="D17" s="10"/>
      <c r="E17" s="10"/>
      <c r="F17" s="10"/>
      <c r="G17" s="10"/>
      <c r="H17" s="10"/>
      <c r="I17" s="10"/>
      <c r="J17" s="10"/>
    </row>
    <row r="18" spans="2:10" ht="12.75">
      <c r="B18" s="10"/>
      <c r="C18" s="10"/>
      <c r="D18" s="10"/>
      <c r="E18" s="10"/>
      <c r="F18" s="10"/>
      <c r="G18" s="10"/>
      <c r="H18" s="10"/>
      <c r="I18" s="10"/>
      <c r="J18" s="10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90" zoomScaleNormal="90" workbookViewId="0" topLeftCell="A1">
      <selection activeCell="E17" sqref="E17"/>
    </sheetView>
  </sheetViews>
  <sheetFormatPr defaultColWidth="8.7109375" defaultRowHeight="12.75"/>
  <cols>
    <col min="1" max="1" width="2.8515625" style="110" customWidth="1"/>
    <col min="2" max="2" width="121.8515625" style="110" bestFit="1" customWidth="1"/>
    <col min="3" max="3" width="10.28125" style="110" customWidth="1"/>
    <col min="4" max="5" width="17.421875" style="110" customWidth="1"/>
    <col min="6" max="6" width="29.421875" style="110" customWidth="1"/>
    <col min="7" max="16384" width="8.7109375" style="110" customWidth="1"/>
  </cols>
  <sheetData>
    <row r="1" spans="2:10" ht="12.75">
      <c r="B1" s="109" t="s">
        <v>34</v>
      </c>
      <c r="C1" s="109"/>
      <c r="D1" s="109"/>
      <c r="F1" s="111" t="s">
        <v>60</v>
      </c>
      <c r="G1" s="109"/>
      <c r="H1" s="109"/>
      <c r="I1" s="109"/>
      <c r="J1" s="109"/>
    </row>
    <row r="2" spans="2:10" ht="20.25">
      <c r="B2" s="112" t="s">
        <v>61</v>
      </c>
      <c r="C2" s="112"/>
      <c r="D2" s="112"/>
      <c r="E2" s="112"/>
      <c r="F2" s="112"/>
      <c r="G2" s="109"/>
      <c r="H2" s="109"/>
      <c r="I2" s="109"/>
      <c r="J2" s="109"/>
    </row>
    <row r="3" spans="2:10" ht="20.25">
      <c r="B3" s="113" t="s">
        <v>37</v>
      </c>
      <c r="C3" s="113"/>
      <c r="D3" s="113"/>
      <c r="E3" s="113"/>
      <c r="F3" s="113"/>
      <c r="G3" s="109"/>
      <c r="H3" s="109"/>
      <c r="I3" s="109"/>
      <c r="J3" s="109"/>
    </row>
    <row r="4" spans="2:10" ht="35.25" customHeight="1">
      <c r="B4" s="114" t="s">
        <v>38</v>
      </c>
      <c r="C4" s="115" t="s">
        <v>39</v>
      </c>
      <c r="D4" s="115" t="s">
        <v>40</v>
      </c>
      <c r="E4" s="115" t="s">
        <v>41</v>
      </c>
      <c r="F4" s="116" t="s">
        <v>42</v>
      </c>
      <c r="G4" s="109"/>
      <c r="H4" s="109"/>
      <c r="I4" s="109"/>
      <c r="J4" s="109"/>
    </row>
    <row r="5" spans="2:10" ht="18.75">
      <c r="B5" s="117" t="s">
        <v>43</v>
      </c>
      <c r="C5" s="118"/>
      <c r="D5" s="118"/>
      <c r="E5" s="118"/>
      <c r="F5" s="119"/>
      <c r="G5" s="109"/>
      <c r="H5" s="109"/>
      <c r="I5" s="109"/>
      <c r="J5" s="109"/>
    </row>
    <row r="6" spans="2:10" ht="12.75">
      <c r="B6" s="144" t="s">
        <v>265</v>
      </c>
      <c r="C6" s="121" t="s">
        <v>44</v>
      </c>
      <c r="D6" s="121">
        <v>11</v>
      </c>
      <c r="E6" s="142"/>
      <c r="F6" s="122">
        <f>D6*E6*4</f>
        <v>0</v>
      </c>
      <c r="G6" s="109"/>
      <c r="H6" s="109"/>
      <c r="I6" s="109"/>
      <c r="J6" s="109"/>
    </row>
    <row r="7" spans="2:10" ht="12.75">
      <c r="B7" s="144" t="s">
        <v>229</v>
      </c>
      <c r="C7" s="121" t="s">
        <v>44</v>
      </c>
      <c r="D7" s="121">
        <v>1</v>
      </c>
      <c r="E7" s="142"/>
      <c r="F7" s="122">
        <f aca="true" t="shared" si="0" ref="F7:F13">D7*E7*4</f>
        <v>0</v>
      </c>
      <c r="G7" s="109"/>
      <c r="H7" s="109"/>
      <c r="I7" s="109"/>
      <c r="J7" s="109"/>
    </row>
    <row r="8" spans="2:10" ht="12.75">
      <c r="B8" s="145" t="s">
        <v>264</v>
      </c>
      <c r="C8" s="121" t="s">
        <v>44</v>
      </c>
      <c r="D8" s="121">
        <v>1</v>
      </c>
      <c r="E8" s="142"/>
      <c r="F8" s="122">
        <f t="shared" si="0"/>
        <v>0</v>
      </c>
      <c r="G8" s="109"/>
      <c r="H8" s="109"/>
      <c r="I8" s="109"/>
      <c r="J8" s="109"/>
    </row>
    <row r="9" spans="2:10" ht="12.75">
      <c r="B9" s="145" t="s">
        <v>313</v>
      </c>
      <c r="C9" s="121" t="s">
        <v>44</v>
      </c>
      <c r="D9" s="121">
        <v>1</v>
      </c>
      <c r="E9" s="142"/>
      <c r="F9" s="122">
        <f t="shared" si="0"/>
        <v>0</v>
      </c>
      <c r="G9" s="109"/>
      <c r="H9" s="109"/>
      <c r="I9" s="109"/>
      <c r="J9" s="109"/>
    </row>
    <row r="10" spans="2:10" ht="12.75">
      <c r="B10" s="145" t="s">
        <v>314</v>
      </c>
      <c r="C10" s="121" t="s">
        <v>44</v>
      </c>
      <c r="D10" s="121">
        <v>0.5</v>
      </c>
      <c r="E10" s="142"/>
      <c r="F10" s="122">
        <f t="shared" si="0"/>
        <v>0</v>
      </c>
      <c r="G10" s="109"/>
      <c r="H10" s="109"/>
      <c r="I10" s="109"/>
      <c r="J10" s="109"/>
    </row>
    <row r="11" spans="2:10" ht="12.75">
      <c r="B11" s="123" t="s">
        <v>230</v>
      </c>
      <c r="C11" s="121" t="s">
        <v>44</v>
      </c>
      <c r="D11" s="121">
        <v>1</v>
      </c>
      <c r="E11" s="142"/>
      <c r="F11" s="122">
        <f t="shared" si="0"/>
        <v>0</v>
      </c>
      <c r="G11" s="109"/>
      <c r="H11" s="109"/>
      <c r="I11" s="109"/>
      <c r="J11" s="109"/>
    </row>
    <row r="12" spans="2:10" ht="12.75">
      <c r="B12" s="126" t="s">
        <v>252</v>
      </c>
      <c r="C12" s="121" t="s">
        <v>45</v>
      </c>
      <c r="D12" s="121">
        <v>10</v>
      </c>
      <c r="E12" s="142"/>
      <c r="F12" s="122">
        <f t="shared" si="0"/>
        <v>0</v>
      </c>
      <c r="G12" s="109"/>
      <c r="H12" s="109"/>
      <c r="I12" s="109"/>
      <c r="J12" s="109"/>
    </row>
    <row r="13" spans="2:10" ht="12.75">
      <c r="B13" s="126" t="s">
        <v>253</v>
      </c>
      <c r="C13" s="121" t="s">
        <v>45</v>
      </c>
      <c r="D13" s="121">
        <v>5</v>
      </c>
      <c r="E13" s="142"/>
      <c r="F13" s="122">
        <f t="shared" si="0"/>
        <v>0</v>
      </c>
      <c r="G13" s="109"/>
      <c r="H13" s="109"/>
      <c r="I13" s="109"/>
      <c r="J13" s="109"/>
    </row>
    <row r="14" spans="2:10" ht="12.75">
      <c r="B14" s="127" t="s">
        <v>46</v>
      </c>
      <c r="C14" s="128"/>
      <c r="D14" s="128"/>
      <c r="E14" s="128"/>
      <c r="F14" s="130">
        <f>SUM(F6:F13)</f>
        <v>0</v>
      </c>
      <c r="G14" s="109"/>
      <c r="H14" s="109"/>
      <c r="I14" s="109"/>
      <c r="J14" s="109"/>
    </row>
    <row r="15" spans="2:10" ht="18.75">
      <c r="B15" s="131" t="s">
        <v>47</v>
      </c>
      <c r="C15" s="132"/>
      <c r="D15" s="132"/>
      <c r="E15" s="132"/>
      <c r="F15" s="146"/>
      <c r="G15" s="109"/>
      <c r="H15" s="109"/>
      <c r="I15" s="109"/>
      <c r="J15" s="109"/>
    </row>
    <row r="16" spans="2:10" ht="12.75">
      <c r="B16" s="126" t="s">
        <v>250</v>
      </c>
      <c r="C16" s="121" t="s">
        <v>48</v>
      </c>
      <c r="D16" s="121">
        <v>5</v>
      </c>
      <c r="E16" s="142"/>
      <c r="F16" s="135">
        <f aca="true" t="shared" si="1" ref="F16:F17">D16*E16*4</f>
        <v>0</v>
      </c>
      <c r="G16" s="109"/>
      <c r="H16" s="109"/>
      <c r="I16" s="109"/>
      <c r="J16" s="109"/>
    </row>
    <row r="17" spans="2:10" ht="12.75">
      <c r="B17" s="126" t="s">
        <v>251</v>
      </c>
      <c r="C17" s="121" t="s">
        <v>48</v>
      </c>
      <c r="D17" s="128">
        <v>1</v>
      </c>
      <c r="E17" s="142"/>
      <c r="F17" s="135">
        <f t="shared" si="1"/>
        <v>0</v>
      </c>
      <c r="G17" s="109"/>
      <c r="H17" s="109"/>
      <c r="I17" s="109"/>
      <c r="J17" s="109"/>
    </row>
    <row r="18" spans="2:10" ht="15.75" thickBot="1">
      <c r="B18" s="136" t="s">
        <v>50</v>
      </c>
      <c r="C18" s="137"/>
      <c r="D18" s="137"/>
      <c r="E18" s="137"/>
      <c r="F18" s="138">
        <f>SUM(F16:F17)</f>
        <v>0</v>
      </c>
      <c r="G18" s="109"/>
      <c r="H18" s="109"/>
      <c r="I18" s="109"/>
      <c r="J18" s="109"/>
    </row>
    <row r="19" spans="2:10" ht="19.5" thickBot="1">
      <c r="B19" s="147" t="s">
        <v>51</v>
      </c>
      <c r="C19" s="148"/>
      <c r="D19" s="148"/>
      <c r="E19" s="148"/>
      <c r="F19" s="149">
        <f>SUM(F18,F14)</f>
        <v>0</v>
      </c>
      <c r="G19" s="109"/>
      <c r="H19" s="109"/>
      <c r="I19" s="109"/>
      <c r="J19" s="109"/>
    </row>
    <row r="20" spans="2:10" ht="12.75">
      <c r="B20" s="109"/>
      <c r="C20" s="109"/>
      <c r="D20" s="109"/>
      <c r="E20" s="109"/>
      <c r="F20" s="109"/>
      <c r="G20" s="109"/>
      <c r="H20" s="109"/>
      <c r="I20" s="109"/>
      <c r="J20" s="109"/>
    </row>
    <row r="21" spans="2:10" ht="12.75">
      <c r="B21" s="109" t="s">
        <v>222</v>
      </c>
      <c r="C21" s="109"/>
      <c r="D21" s="109"/>
      <c r="E21" s="109"/>
      <c r="F21" s="109"/>
      <c r="G21" s="109"/>
      <c r="H21" s="109"/>
      <c r="I21" s="109"/>
      <c r="J21" s="109"/>
    </row>
    <row r="22" spans="2:10" ht="12.75">
      <c r="B22" s="150"/>
      <c r="C22" s="109"/>
      <c r="D22" s="109"/>
      <c r="E22" s="109"/>
      <c r="F22" s="109"/>
      <c r="G22" s="109"/>
      <c r="H22" s="109"/>
      <c r="I22" s="109"/>
      <c r="J22" s="109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zoomScale="90" zoomScaleNormal="90" workbookViewId="0" topLeftCell="A1">
      <selection activeCell="B44" sqref="B44"/>
    </sheetView>
  </sheetViews>
  <sheetFormatPr defaultColWidth="8.7109375" defaultRowHeight="12.75"/>
  <cols>
    <col min="1" max="1" width="2.8515625" style="1" customWidth="1"/>
    <col min="2" max="2" width="95.421875" style="1" bestFit="1" customWidth="1"/>
    <col min="3" max="3" width="10.28125" style="1" customWidth="1"/>
    <col min="4" max="4" width="23.57421875" style="1" customWidth="1"/>
    <col min="5" max="5" width="24.8515625" style="1" customWidth="1"/>
    <col min="6" max="6" width="31.421875" style="1" customWidth="1"/>
    <col min="7" max="16384" width="8.7109375" style="1" customWidth="1"/>
  </cols>
  <sheetData>
    <row r="1" spans="2:10" ht="12.75">
      <c r="B1" s="10" t="s">
        <v>34</v>
      </c>
      <c r="C1" s="37"/>
      <c r="D1" s="37"/>
      <c r="E1" s="38"/>
      <c r="F1" s="39" t="s">
        <v>62</v>
      </c>
      <c r="G1" s="10"/>
      <c r="H1" s="10"/>
      <c r="I1" s="10"/>
      <c r="J1" s="10"/>
    </row>
    <row r="2" spans="2:10" ht="20.25">
      <c r="B2" s="103" t="s">
        <v>63</v>
      </c>
      <c r="C2" s="103"/>
      <c r="D2" s="103"/>
      <c r="E2" s="103"/>
      <c r="F2" s="103"/>
      <c r="G2" s="10"/>
      <c r="H2" s="10"/>
      <c r="I2" s="10"/>
      <c r="J2" s="10"/>
    </row>
    <row r="3" spans="2:10" ht="20.25">
      <c r="B3" s="104" t="s">
        <v>37</v>
      </c>
      <c r="C3" s="104"/>
      <c r="D3" s="104"/>
      <c r="E3" s="104"/>
      <c r="F3" s="104"/>
      <c r="G3" s="10"/>
      <c r="H3" s="10"/>
      <c r="I3" s="10"/>
      <c r="J3" s="10"/>
    </row>
    <row r="4" spans="2:10" ht="42.75">
      <c r="B4" s="12" t="s">
        <v>38</v>
      </c>
      <c r="C4" s="13" t="s">
        <v>39</v>
      </c>
      <c r="D4" s="13" t="s">
        <v>40</v>
      </c>
      <c r="E4" s="13" t="s">
        <v>41</v>
      </c>
      <c r="F4" s="14" t="s">
        <v>42</v>
      </c>
      <c r="G4" s="10"/>
      <c r="H4" s="10"/>
      <c r="I4" s="10"/>
      <c r="J4" s="10"/>
    </row>
    <row r="5" spans="2:10" ht="18.75">
      <c r="B5" s="15" t="s">
        <v>43</v>
      </c>
      <c r="C5" s="16"/>
      <c r="D5" s="16"/>
      <c r="E5" s="16"/>
      <c r="F5" s="17"/>
      <c r="G5" s="10"/>
      <c r="H5" s="10"/>
      <c r="I5" s="10"/>
      <c r="J5" s="10"/>
    </row>
    <row r="6" spans="2:10" ht="12.75">
      <c r="B6" s="75" t="s">
        <v>223</v>
      </c>
      <c r="C6" s="18" t="s">
        <v>44</v>
      </c>
      <c r="D6" s="18">
        <v>1</v>
      </c>
      <c r="E6" s="142"/>
      <c r="F6" s="19">
        <f>D6*E6*4</f>
        <v>0</v>
      </c>
      <c r="G6" s="10"/>
      <c r="H6" s="10"/>
      <c r="I6" s="10"/>
      <c r="J6" s="10"/>
    </row>
    <row r="7" spans="2:10" ht="12.75">
      <c r="B7" s="77" t="s">
        <v>252</v>
      </c>
      <c r="C7" s="18" t="s">
        <v>45</v>
      </c>
      <c r="D7" s="18">
        <v>6</v>
      </c>
      <c r="E7" s="142"/>
      <c r="F7" s="19">
        <f>D7*E7*4</f>
        <v>0</v>
      </c>
      <c r="G7" s="10"/>
      <c r="H7" s="10"/>
      <c r="I7" s="10"/>
      <c r="J7" s="10"/>
    </row>
    <row r="8" spans="2:10" ht="12.75">
      <c r="B8" s="29" t="s">
        <v>46</v>
      </c>
      <c r="C8" s="25"/>
      <c r="D8" s="25"/>
      <c r="E8" s="25"/>
      <c r="F8" s="30">
        <f>SUM(F6:F7)</f>
        <v>0</v>
      </c>
      <c r="G8" s="10"/>
      <c r="H8" s="10"/>
      <c r="I8" s="10"/>
      <c r="J8" s="10"/>
    </row>
    <row r="9" spans="2:10" ht="18.75">
      <c r="B9" s="85" t="s">
        <v>47</v>
      </c>
      <c r="C9" s="86"/>
      <c r="D9" s="86"/>
      <c r="E9" s="86"/>
      <c r="F9" s="94"/>
      <c r="G9" s="10"/>
      <c r="H9" s="10"/>
      <c r="I9" s="10"/>
      <c r="J9" s="10"/>
    </row>
    <row r="10" spans="2:10" ht="12.75">
      <c r="B10" s="77" t="s">
        <v>250</v>
      </c>
      <c r="C10" s="18" t="s">
        <v>48</v>
      </c>
      <c r="D10" s="18">
        <v>2</v>
      </c>
      <c r="E10" s="142"/>
      <c r="F10" s="87">
        <f>D10*E10*4</f>
        <v>0</v>
      </c>
      <c r="G10" s="10"/>
      <c r="H10" s="10"/>
      <c r="I10" s="10"/>
      <c r="J10" s="10"/>
    </row>
    <row r="11" spans="2:10" ht="15.75" thickBot="1">
      <c r="B11" s="88" t="s">
        <v>50</v>
      </c>
      <c r="C11" s="89"/>
      <c r="D11" s="89"/>
      <c r="E11" s="89"/>
      <c r="F11" s="90">
        <f>SUM(F10:F10)</f>
        <v>0</v>
      </c>
      <c r="G11" s="10"/>
      <c r="H11" s="10"/>
      <c r="I11" s="10"/>
      <c r="J11" s="10"/>
    </row>
    <row r="12" spans="2:10" ht="19.5" thickBot="1">
      <c r="B12" s="82" t="s">
        <v>51</v>
      </c>
      <c r="C12" s="83"/>
      <c r="D12" s="83"/>
      <c r="E12" s="83"/>
      <c r="F12" s="84">
        <f>SUM(F11,F8)</f>
        <v>0</v>
      </c>
      <c r="G12" s="10"/>
      <c r="H12" s="10"/>
      <c r="I12" s="10"/>
      <c r="J12" s="10"/>
    </row>
    <row r="13" spans="2:10" ht="12.7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2.75">
      <c r="B14" s="10" t="s">
        <v>222</v>
      </c>
      <c r="C14" s="10"/>
      <c r="D14" s="10"/>
      <c r="E14" s="10"/>
      <c r="F14" s="10"/>
      <c r="G14" s="10"/>
      <c r="H14" s="10"/>
      <c r="I14" s="10"/>
      <c r="J14" s="10"/>
    </row>
    <row r="15" spans="2:10" ht="12.75">
      <c r="B15" s="10"/>
      <c r="C15" s="10"/>
      <c r="D15" s="10"/>
      <c r="E15" s="10"/>
      <c r="F15" s="10"/>
      <c r="G15" s="10"/>
      <c r="H15" s="10"/>
      <c r="I15" s="10"/>
      <c r="J15" s="10"/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zoomScale="90" zoomScaleNormal="90" workbookViewId="0" topLeftCell="A1">
      <selection activeCell="E15" sqref="E15:E16"/>
    </sheetView>
  </sheetViews>
  <sheetFormatPr defaultColWidth="9.140625" defaultRowHeight="12.75"/>
  <cols>
    <col min="1" max="1" width="2.8515625" style="10" customWidth="1"/>
    <col min="2" max="2" width="119.8515625" style="10" customWidth="1"/>
    <col min="3" max="3" width="10.28125" style="10" customWidth="1"/>
    <col min="4" max="4" width="17.421875" style="10" customWidth="1"/>
    <col min="5" max="5" width="16.421875" style="10" customWidth="1"/>
    <col min="6" max="6" width="31.140625" style="10" customWidth="1"/>
    <col min="7" max="16384" width="9.140625" style="10" customWidth="1"/>
  </cols>
  <sheetData>
    <row r="1" spans="2:6" ht="12.75">
      <c r="B1" s="10" t="s">
        <v>34</v>
      </c>
      <c r="F1" s="11" t="s">
        <v>64</v>
      </c>
    </row>
    <row r="2" spans="2:6" ht="20.25">
      <c r="B2" s="101" t="s">
        <v>65</v>
      </c>
      <c r="C2" s="101"/>
      <c r="D2" s="101"/>
      <c r="E2" s="101"/>
      <c r="F2" s="101"/>
    </row>
    <row r="3" spans="2:6" ht="20.25">
      <c r="B3" s="102" t="s">
        <v>37</v>
      </c>
      <c r="C3" s="102"/>
      <c r="D3" s="102"/>
      <c r="E3" s="102"/>
      <c r="F3" s="102"/>
    </row>
    <row r="4" spans="2:6" ht="42.75" customHeight="1">
      <c r="B4" s="12" t="s">
        <v>38</v>
      </c>
      <c r="C4" s="13" t="s">
        <v>39</v>
      </c>
      <c r="D4" s="13" t="s">
        <v>40</v>
      </c>
      <c r="E4" s="13" t="s">
        <v>41</v>
      </c>
      <c r="F4" s="14" t="s">
        <v>42</v>
      </c>
    </row>
    <row r="5" spans="2:6" ht="18.75">
      <c r="B5" s="15" t="s">
        <v>43</v>
      </c>
      <c r="C5" s="16"/>
      <c r="D5" s="16"/>
      <c r="E5" s="16"/>
      <c r="F5" s="17"/>
    </row>
    <row r="6" spans="2:6" ht="12.75">
      <c r="B6" s="21" t="s">
        <v>266</v>
      </c>
      <c r="C6" s="79" t="s">
        <v>48</v>
      </c>
      <c r="D6" s="40">
        <v>5</v>
      </c>
      <c r="E6" s="151"/>
      <c r="F6" s="19">
        <f aca="true" t="shared" si="0" ref="F6:F12">D6*E6*4</f>
        <v>0</v>
      </c>
    </row>
    <row r="7" spans="2:6" ht="12.75">
      <c r="B7" s="21" t="s">
        <v>231</v>
      </c>
      <c r="C7" s="79" t="s">
        <v>44</v>
      </c>
      <c r="D7" s="41">
        <v>3</v>
      </c>
      <c r="E7" s="151"/>
      <c r="F7" s="19">
        <f t="shared" si="0"/>
        <v>0</v>
      </c>
    </row>
    <row r="8" spans="2:6" ht="12.75">
      <c r="B8" s="21" t="s">
        <v>232</v>
      </c>
      <c r="C8" s="79" t="s">
        <v>44</v>
      </c>
      <c r="D8" s="42">
        <v>0.25</v>
      </c>
      <c r="E8" s="151"/>
      <c r="F8" s="19">
        <f t="shared" si="0"/>
        <v>0</v>
      </c>
    </row>
    <row r="9" spans="2:6" ht="12.75">
      <c r="B9" s="21" t="s">
        <v>233</v>
      </c>
      <c r="C9" s="79" t="s">
        <v>44</v>
      </c>
      <c r="D9" s="42">
        <v>0.25</v>
      </c>
      <c r="E9" s="151"/>
      <c r="F9" s="19">
        <f t="shared" si="0"/>
        <v>0</v>
      </c>
    </row>
    <row r="10" spans="2:6" ht="12.75">
      <c r="B10" s="21" t="s">
        <v>234</v>
      </c>
      <c r="C10" s="79" t="s">
        <v>44</v>
      </c>
      <c r="D10" s="41">
        <v>26</v>
      </c>
      <c r="E10" s="151"/>
      <c r="F10" s="19">
        <f t="shared" si="0"/>
        <v>0</v>
      </c>
    </row>
    <row r="11" spans="2:6" ht="12.75">
      <c r="B11" s="77" t="s">
        <v>252</v>
      </c>
      <c r="C11" s="18" t="s">
        <v>45</v>
      </c>
      <c r="D11" s="18">
        <v>50</v>
      </c>
      <c r="E11" s="151"/>
      <c r="F11" s="19">
        <f t="shared" si="0"/>
        <v>0</v>
      </c>
    </row>
    <row r="12" spans="2:6" ht="12.75">
      <c r="B12" s="77" t="s">
        <v>253</v>
      </c>
      <c r="C12" s="18" t="s">
        <v>45</v>
      </c>
      <c r="D12" s="18">
        <v>15</v>
      </c>
      <c r="E12" s="151"/>
      <c r="F12" s="19">
        <f t="shared" si="0"/>
        <v>0</v>
      </c>
    </row>
    <row r="13" spans="2:6" ht="12.75">
      <c r="B13" s="29" t="s">
        <v>46</v>
      </c>
      <c r="C13" s="25"/>
      <c r="D13" s="25"/>
      <c r="E13" s="25"/>
      <c r="F13" s="30">
        <f>SUM(F6:F12)</f>
        <v>0</v>
      </c>
    </row>
    <row r="14" spans="2:6" ht="18.75">
      <c r="B14" s="85" t="s">
        <v>47</v>
      </c>
      <c r="C14" s="86"/>
      <c r="D14" s="86"/>
      <c r="E14" s="86"/>
      <c r="F14" s="94"/>
    </row>
    <row r="15" spans="2:6" ht="12.75">
      <c r="B15" s="77" t="s">
        <v>250</v>
      </c>
      <c r="C15" s="18" t="s">
        <v>48</v>
      </c>
      <c r="D15" s="18">
        <v>15</v>
      </c>
      <c r="E15" s="151"/>
      <c r="F15" s="87">
        <f aca="true" t="shared" si="1" ref="F15:F16">D15*E15*4</f>
        <v>0</v>
      </c>
    </row>
    <row r="16" spans="2:6" ht="12.75">
      <c r="B16" s="77" t="s">
        <v>251</v>
      </c>
      <c r="C16" s="18" t="s">
        <v>48</v>
      </c>
      <c r="D16" s="25">
        <v>5</v>
      </c>
      <c r="E16" s="151"/>
      <c r="F16" s="87">
        <f t="shared" si="1"/>
        <v>0</v>
      </c>
    </row>
    <row r="17" spans="2:6" ht="15.75" thickBot="1">
      <c r="B17" s="88" t="s">
        <v>50</v>
      </c>
      <c r="C17" s="89"/>
      <c r="D17" s="89"/>
      <c r="E17" s="89"/>
      <c r="F17" s="90">
        <f>SUM(F15:F16)</f>
        <v>0</v>
      </c>
    </row>
    <row r="18" spans="2:6" ht="19.5" thickBot="1">
      <c r="B18" s="82" t="s">
        <v>51</v>
      </c>
      <c r="C18" s="83"/>
      <c r="D18" s="83"/>
      <c r="E18" s="83"/>
      <c r="F18" s="84">
        <f>SUM(F17,F13)</f>
        <v>0</v>
      </c>
    </row>
    <row r="20" ht="12.75">
      <c r="B20" s="10" t="s">
        <v>222</v>
      </c>
    </row>
  </sheetData>
  <sheetProtection password="CC06" sheet="1" objects="1" scenarios="1"/>
  <mergeCells count="2">
    <mergeCell ref="B2:F2"/>
    <mergeCell ref="B3:F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Řehák Martin</dc:creator>
  <cp:keywords/>
  <dc:description/>
  <cp:lastModifiedBy>autor</cp:lastModifiedBy>
  <dcterms:created xsi:type="dcterms:W3CDTF">2016-07-28T09:31:16Z</dcterms:created>
  <dcterms:modified xsi:type="dcterms:W3CDTF">2016-09-15T15:38:47Z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-1157136117</vt:i4>
  </property>
  <property fmtid="{D5CDD505-2E9C-101B-9397-08002B2CF9AE}" pid="3" name="_NewReviewCycle">
    <vt:lpwstr/>
  </property>
  <property fmtid="{D5CDD505-2E9C-101B-9397-08002B2CF9AE}" pid="4" name="_EmailSubject">
    <vt:lpwstr>Poskytování služeb FM</vt:lpwstr>
  </property>
  <property fmtid="{D5CDD505-2E9C-101B-9397-08002B2CF9AE}" pid="5" name="_AuthorEmail">
    <vt:lpwstr>Martin.Rehak@cnb.cz</vt:lpwstr>
  </property>
  <property fmtid="{D5CDD505-2E9C-101B-9397-08002B2CF9AE}" pid="6" name="_AuthorEmailDisplayName">
    <vt:lpwstr>Řehák Martin</vt:lpwstr>
  </property>
  <property fmtid="{D5CDD505-2E9C-101B-9397-08002B2CF9AE}" pid="7" name="_PreviousAdHocReviewCycleID">
    <vt:i4>1901267652</vt:i4>
  </property>
  <property fmtid="{D5CDD505-2E9C-101B-9397-08002B2CF9AE}" pid="8" name="_ReviewingToolsShownOnce">
    <vt:lpwstr/>
  </property>
</Properties>
</file>