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3315" windowWidth="27795" windowHeight="143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23" i="1" l="1"/>
  <c r="I17" i="1"/>
  <c r="I16" i="1"/>
  <c r="I15" i="1"/>
  <c r="I14" i="1"/>
  <c r="I13" i="1"/>
  <c r="I5" i="1"/>
  <c r="I42" i="1"/>
  <c r="I37" i="1"/>
  <c r="I32" i="1"/>
  <c r="I30" i="1"/>
  <c r="J23" i="1"/>
  <c r="J14" i="1"/>
  <c r="J15" i="1"/>
  <c r="J16" i="1"/>
  <c r="J17" i="1"/>
  <c r="J13" i="1"/>
  <c r="I47" i="1"/>
  <c r="I21" i="1"/>
  <c r="I20" i="1"/>
  <c r="I11" i="1"/>
  <c r="I10" i="1"/>
  <c r="I9" i="1"/>
  <c r="I4" i="1" l="1"/>
  <c r="B51" i="1" s="1"/>
  <c r="G7" i="1" l="1"/>
  <c r="G48" i="1" l="1"/>
  <c r="G42" i="1" l="1"/>
  <c r="G43" i="1" s="1"/>
  <c r="G37" i="1"/>
  <c r="G38" i="1" s="1"/>
  <c r="G32" i="1"/>
  <c r="G30" i="1"/>
  <c r="G23" i="1"/>
  <c r="G24" i="1" s="1"/>
  <c r="G14" i="1"/>
  <c r="G15" i="1"/>
  <c r="G16" i="1"/>
  <c r="G17" i="1"/>
  <c r="G13" i="1"/>
  <c r="G18" i="1" l="1"/>
  <c r="G25" i="1" s="1"/>
  <c r="G33" i="1"/>
  <c r="G26" i="1"/>
  <c r="G49" i="1" l="1"/>
  <c r="H6" i="1" s="1"/>
</calcChain>
</file>

<file path=xl/sharedStrings.xml><?xml version="1.0" encoding="utf-8"?>
<sst xmlns="http://schemas.openxmlformats.org/spreadsheetml/2006/main" count="99" uniqueCount="74">
  <si>
    <t>Příloha č. 3 zadávací dokumentace - Cenová tabulka</t>
  </si>
  <si>
    <t>Informační systém SDAT - sběr dat pro potřeby ČNB</t>
  </si>
  <si>
    <t>A - CENA PLNĚNÍ</t>
  </si>
  <si>
    <t>1. dílčí plnění - Realizační studie (maximálně 3% z celkové nabídkové ceny)</t>
  </si>
  <si>
    <t>Cena celkem v Kč bez DPH</t>
  </si>
  <si>
    <t>a</t>
  </si>
  <si>
    <t>Realizační studie</t>
  </si>
  <si>
    <t>A1</t>
  </si>
  <si>
    <t>Cena 1. dílčího plnění</t>
  </si>
  <si>
    <t>e</t>
  </si>
  <si>
    <t>2. dílčí plnění - Školení</t>
  </si>
  <si>
    <t>Cena za 1 den školení v Kč bez DPH</t>
  </si>
  <si>
    <t>Školení - Administrace a konfigurace SW řešení SDAT (cca 10 zaměstnanců)</t>
  </si>
  <si>
    <t>Školení - Datová rozhraní SDAT (cca 10 zaměstnanců)</t>
  </si>
  <si>
    <r>
      <t xml:space="preserve">Školení - Znalosti nutné k testování (cca 10 zaměstnanců) - </t>
    </r>
    <r>
      <rPr>
        <b/>
        <sz val="11"/>
        <rFont val="Times New Roman"/>
        <family val="1"/>
        <charset val="238"/>
      </rPr>
      <t>I. část 2. dílčího plnění</t>
    </r>
  </si>
  <si>
    <r>
      <t xml:space="preserve">Školení - Znalosti nutné k testování (cca 10 zaměstnanců) - </t>
    </r>
    <r>
      <rPr>
        <b/>
        <sz val="11"/>
        <rFont val="Times New Roman"/>
        <family val="1"/>
        <charset val="238"/>
      </rPr>
      <t>II. část 2. dílčího plnění</t>
    </r>
  </si>
  <si>
    <t>Školení - Závěrečné školení klíčových uživatelů (cca 10 zaměstnanců)</t>
  </si>
  <si>
    <t>A2</t>
  </si>
  <si>
    <t>Cena 2. dílčího plnění (2.1 + 2.2)</t>
  </si>
  <si>
    <t>3. dílčí plnění - Školení</t>
  </si>
  <si>
    <r>
      <t xml:space="preserve">Školení - Znalosti nutné k testování (cca 10 zaměstnanců) - </t>
    </r>
    <r>
      <rPr>
        <b/>
        <sz val="11"/>
        <rFont val="Times New Roman"/>
        <family val="1"/>
        <charset val="238"/>
      </rPr>
      <t>3. dílčí plnění</t>
    </r>
  </si>
  <si>
    <t>A3</t>
  </si>
  <si>
    <t>Cena 3. dílčího plnění (3.1 + 3.2)</t>
  </si>
  <si>
    <t>A</t>
  </si>
  <si>
    <t>z toho cena za školení celkem (2.2+3.2)</t>
  </si>
  <si>
    <t>2. dílčí plnění - Technická specifikace díla, vývoj a implementace</t>
  </si>
  <si>
    <t>Cena v Kč za měsíc bez DPH</t>
  </si>
  <si>
    <r>
      <t xml:space="preserve">Předpokládaný počet měsíců podpory: </t>
    </r>
    <r>
      <rPr>
        <b/>
        <sz val="11"/>
        <rFont val="Times New Roman"/>
        <family val="1"/>
        <charset val="238"/>
      </rPr>
      <t>3</t>
    </r>
  </si>
  <si>
    <r>
      <t xml:space="preserve">Předpokládaný počet měsíců podpory: </t>
    </r>
    <r>
      <rPr>
        <b/>
        <sz val="11"/>
        <rFont val="Times New Roman"/>
        <family val="1"/>
        <charset val="238"/>
      </rPr>
      <t>45</t>
    </r>
  </si>
  <si>
    <t>B</t>
  </si>
  <si>
    <t>CENA PROVOZNÍ PODPORY CELKEM (4 + 5)</t>
  </si>
  <si>
    <t xml:space="preserve">Budoucí rozvoj </t>
  </si>
  <si>
    <t>Cena za 1 hodinu v Kč bez DPH</t>
  </si>
  <si>
    <t>Cena v Kč za 48 měsíců
bez DPH</t>
  </si>
  <si>
    <t>Cena budoucího rozvoje</t>
  </si>
  <si>
    <t>C</t>
  </si>
  <si>
    <t>CENA BUDOUCÍHO ROZVOJE CELKEM</t>
  </si>
  <si>
    <t xml:space="preserve">Doplňkové školení </t>
  </si>
  <si>
    <t xml:space="preserve">Cena doplňkového školení </t>
  </si>
  <si>
    <t>D</t>
  </si>
  <si>
    <t>CENA DOPLŇKOVÉHO ŠKOLENÍ CELKEM</t>
  </si>
  <si>
    <t>Pravidla pro vyplnění cenové tabulky</t>
  </si>
  <si>
    <t>Vysvětlivky</t>
  </si>
  <si>
    <t xml:space="preserve">Zvolené časové období je stanoveno v souladu se zákonem č. 137/2006 Sb., o veřejných zakázkách, ve znění pozdějších předpisů, pouze za účelem porovnání nabídek, smlouva s vybraným uchazečem bude uzavřena na dobu neurčitou.    </t>
  </si>
  <si>
    <t>Jedná se o předpokládaný počet hodin čerpání, zadavatel si vyhrazuje právo čerpat počet hodin dle jeho skutečné potřeby, tj. tento počet nedočerpat či přečerpat.</t>
  </si>
  <si>
    <r>
      <t>B - CENA PROVOZNÍ PODPORY DLE PŘÍLOHY 7 SMLOUVY (48 měsíců)</t>
    </r>
    <r>
      <rPr>
        <b/>
        <vertAlign val="superscript"/>
        <sz val="11"/>
        <color theme="0"/>
        <rFont val="Times New Roman"/>
        <family val="1"/>
        <charset val="238"/>
      </rPr>
      <t>1</t>
    </r>
    <r>
      <rPr>
        <b/>
        <vertAlign val="superscript"/>
        <sz val="11"/>
        <color indexed="9"/>
        <rFont val="Times New Roman"/>
        <family val="1"/>
        <charset val="238"/>
      </rPr>
      <t>)</t>
    </r>
  </si>
  <si>
    <r>
      <t>C - CENA BUDOUCÍHO ROZVOJE (48 měsíců)</t>
    </r>
    <r>
      <rPr>
        <b/>
        <vertAlign val="superscript"/>
        <sz val="11"/>
        <color theme="0"/>
        <rFont val="Times New Roman"/>
        <family val="1"/>
        <charset val="238"/>
      </rPr>
      <t>1)</t>
    </r>
  </si>
  <si>
    <r>
      <t>D - CENA DOPLŇKOVÉHO ŠKOLENÍ (48 měsíců)</t>
    </r>
    <r>
      <rPr>
        <b/>
        <vertAlign val="superscript"/>
        <sz val="11"/>
        <color theme="0"/>
        <rFont val="Times New Roman"/>
        <family val="1"/>
        <charset val="238"/>
      </rPr>
      <t>1</t>
    </r>
    <r>
      <rPr>
        <b/>
        <vertAlign val="superscript"/>
        <sz val="11"/>
        <color indexed="9"/>
        <rFont val="Times New Roman"/>
        <family val="1"/>
        <charset val="238"/>
      </rPr>
      <t>)</t>
    </r>
  </si>
  <si>
    <r>
      <t>Počet jednotek (hodin)</t>
    </r>
    <r>
      <rPr>
        <b/>
        <vertAlign val="superscript"/>
        <sz val="8"/>
        <rFont val="Times New Roman"/>
        <family val="1"/>
        <charset val="238"/>
      </rPr>
      <t>2</t>
    </r>
    <r>
      <rPr>
        <b/>
        <vertAlign val="superscript"/>
        <sz val="10"/>
        <rFont val="Times New Roman"/>
        <family val="1"/>
        <charset val="238"/>
      </rPr>
      <t>)</t>
    </r>
  </si>
  <si>
    <r>
      <t>Podpora po dobu od převzetí 2. dílčího plnění 
do převzetí 3. dílčího plnění</t>
    </r>
    <r>
      <rPr>
        <b/>
        <vertAlign val="superscript"/>
        <sz val="11"/>
        <rFont val="Times New Roman"/>
        <family val="1"/>
        <charset val="238"/>
      </rPr>
      <t>3)</t>
    </r>
    <r>
      <rPr>
        <b/>
        <sz val="11"/>
        <rFont val="Times New Roman"/>
        <family val="1"/>
        <charset val="238"/>
      </rPr>
      <t xml:space="preserve">
</t>
    </r>
  </si>
  <si>
    <r>
      <t>Podpora od převzetí 3. dílčího plnění</t>
    </r>
    <r>
      <rPr>
        <b/>
        <vertAlign val="superscript"/>
        <sz val="11"/>
        <rFont val="Times New Roman"/>
        <family val="1"/>
        <charset val="238"/>
      </rPr>
      <t>4)</t>
    </r>
    <r>
      <rPr>
        <b/>
        <sz val="11"/>
        <rFont val="Times New Roman"/>
        <family val="1"/>
        <charset val="238"/>
      </rPr>
      <t xml:space="preserve"> 
</t>
    </r>
  </si>
  <si>
    <t>b</t>
  </si>
  <si>
    <t>c</t>
  </si>
  <si>
    <t>d</t>
  </si>
  <si>
    <t>Implementace požadavků kategorie III a ověřovací provoz 3. DP</t>
  </si>
  <si>
    <t>Migrace dat související s 3. DP</t>
  </si>
  <si>
    <t>Migrace dat související s 2. DP</t>
  </si>
  <si>
    <t>Analýza, vývoj a implementace požadavků kategorie I a II a ověřovací provoz 2. DP</t>
  </si>
  <si>
    <t>E</t>
  </si>
  <si>
    <t>CENA OSTATNÍ LICENCE CELKEM</t>
  </si>
  <si>
    <t>Celková cena za licence SW produktů třetích stran</t>
  </si>
  <si>
    <r>
      <t>E  - SW LICENCE TŘETÍCH STRAN</t>
    </r>
    <r>
      <rPr>
        <b/>
        <vertAlign val="superscript"/>
        <sz val="11"/>
        <color theme="0"/>
        <rFont val="Times New Roman"/>
        <family val="1"/>
        <charset val="238"/>
      </rPr>
      <t>5)</t>
    </r>
  </si>
  <si>
    <t xml:space="preserve"> SW licence produktů třetích stran</t>
  </si>
  <si>
    <r>
      <t>Počet jednotek (hodin)</t>
    </r>
    <r>
      <rPr>
        <b/>
        <vertAlign val="superscript"/>
        <sz val="8"/>
        <rFont val="Times New Roman"/>
        <family val="1"/>
        <charset val="238"/>
      </rPr>
      <t>2)</t>
    </r>
  </si>
  <si>
    <t>CELKOVÁ NABÍDKOVÁ CENA V KČ BEZ DPH (A + B + C + D + E)</t>
  </si>
  <si>
    <t>Dodavatel uvede cenu za měsíc podpory po převzetí 2. dílčího plnění do převzetí 3. dílčího plnění.</t>
  </si>
  <si>
    <t>Dodavatel uvede cenu za měsíc podpory po převzetí 3. dílčího plnění.</t>
  </si>
  <si>
    <t>3. dílčí plnění - Software, licence, vývoj a implementace</t>
  </si>
  <si>
    <t>Rozsah školení [celé dny]</t>
  </si>
  <si>
    <t>Počet jednotek (celých měsíců)</t>
  </si>
  <si>
    <t>Uchazeč je oprávněn vyplnit pouze žlutě podbarvené buňky. Ve žlutě podbarvených buňkách smí být vyplněno pouze kladné číslo s maximálně dvěma desetinnými místy, pokud není uvedeno v záhlaví buňky jinak.</t>
  </si>
  <si>
    <t>Vyhotovení technické specifikace díla v rozsahu dle smlouvy, čl. I odst. 2 písmeno b)</t>
  </si>
  <si>
    <t>CENA PLNĚNÍ CELKEM (A1 + A2 + A3)</t>
  </si>
  <si>
    <r>
      <t xml:space="preserve">V případě, že dodávané řešení obsahuje SW produkty třetích stran, za jejichž používání je hrazena úplata, uvede dodavatel do cenové tabulky celkovou cenu za všechny takové produkty. Následně </t>
    </r>
    <r>
      <rPr>
        <b/>
        <sz val="11"/>
        <rFont val="Times New Roman"/>
        <family val="1"/>
        <charset val="238"/>
      </rPr>
      <t>formou přílohy dodavatel uvede podrobný rozpis</t>
    </r>
    <r>
      <rPr>
        <sz val="11"/>
        <rFont val="Times New Roman"/>
        <family val="1"/>
        <charset val="238"/>
      </rPr>
      <t xml:space="preserve"> (množství jednotek, cena za jednotku v Kč bez DPH) SW produktů třetích stran s explicitním uvedením informace, zda je oprávněn takovou licenci udělovat třetím stranám (podlicence), včetně uvedení, zda za používání těchto SW produktů náleží jejich poskytovateli úplata či nikoli. </t>
    </r>
    <r>
      <rPr>
        <b/>
        <sz val="11"/>
        <rFont val="Times New Roman"/>
        <family val="1"/>
        <charset val="238"/>
      </rPr>
      <t>V případě, že SW řešení neobsahuje žádný licencovaný produkt třetí strany nebo obsahuje SW produkt třetí strany, za jehož používání nenáleží poskytovateli tohoto SW produktu úplata, uvede dodavatel cenu 0,00 Kč.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</si>
</sst>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vertAlign val="superscript"/>
      <sz val="11"/>
      <color indexed="9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vertAlign val="superscript"/>
      <sz val="11"/>
      <color theme="0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4" fontId="6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Protection="1">
      <protection hidden="1"/>
    </xf>
    <xf numFmtId="0" fontId="4" fillId="5" borderId="14" xfId="0" applyFont="1" applyFill="1" applyBorder="1" applyAlignment="1" applyProtection="1">
      <alignment horizontal="center" vertical="center" wrapText="1"/>
      <protection hidden="1"/>
    </xf>
    <xf numFmtId="4" fontId="4" fillId="5" borderId="18" xfId="0" applyNumberFormat="1" applyFont="1" applyFill="1" applyBorder="1" applyAlignment="1" applyProtection="1">
      <alignment horizontal="center" vertical="center" wrapText="1"/>
      <protection hidden="1"/>
    </xf>
    <xf numFmtId="16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16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1" fontId="6" fillId="4" borderId="24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4" borderId="24" xfId="0" applyNumberFormat="1" applyFont="1" applyFill="1" applyBorder="1" applyAlignment="1" applyProtection="1">
      <alignment horizontal="center" vertical="center" wrapText="1"/>
      <protection locked="0" hidden="1"/>
    </xf>
    <xf numFmtId="4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164" fontId="6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1" fontId="6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6" borderId="29" xfId="0" applyFont="1" applyFill="1" applyBorder="1" applyAlignment="1" applyProtection="1">
      <alignment horizontal="center" vertical="center" wrapText="1"/>
      <protection hidden="1"/>
    </xf>
    <xf numFmtId="4" fontId="4" fillId="6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9" xfId="0" applyFont="1" applyFill="1" applyBorder="1" applyAlignment="1" applyProtection="1">
      <alignment vertical="center" wrapText="1"/>
      <protection hidden="1"/>
    </xf>
    <xf numFmtId="4" fontId="4" fillId="6" borderId="3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vertical="center" wrapText="1"/>
      <protection hidden="1"/>
    </xf>
    <xf numFmtId="3" fontId="6" fillId="0" borderId="30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3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4" fontId="6" fillId="3" borderId="24" xfId="0" applyNumberFormat="1" applyFont="1" applyFill="1" applyBorder="1" applyAlignment="1" applyProtection="1">
      <alignment horizontal="center" vertical="center" wrapText="1"/>
      <protection hidden="1"/>
    </xf>
    <xf numFmtId="4" fontId="6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18" xfId="0" applyFont="1" applyFill="1" applyBorder="1" applyAlignment="1" applyProtection="1">
      <alignment horizontal="center" vertical="center" wrapText="1"/>
      <protection hidden="1"/>
    </xf>
    <xf numFmtId="4" fontId="4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5" fillId="3" borderId="37" xfId="0" applyFont="1" applyFill="1" applyBorder="1" applyAlignment="1" applyProtection="1">
      <alignment horizontal="center" vertical="center" wrapText="1"/>
      <protection hidden="1"/>
    </xf>
    <xf numFmtId="0" fontId="5" fillId="3" borderId="38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4" fontId="6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4" fontId="4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4" fontId="6" fillId="4" borderId="37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4" fillId="7" borderId="29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left" vertical="center" wrapText="1"/>
      <protection hidden="1"/>
    </xf>
    <xf numFmtId="0" fontId="4" fillId="3" borderId="24" xfId="0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4" fillId="3" borderId="20" xfId="0" applyFont="1" applyFill="1" applyBorder="1" applyAlignment="1" applyProtection="1">
      <alignment horizontal="left" vertical="center" wrapText="1"/>
      <protection hidden="1"/>
    </xf>
    <xf numFmtId="0" fontId="4" fillId="3" borderId="21" xfId="0" applyFont="1" applyFill="1" applyBorder="1" applyAlignment="1" applyProtection="1">
      <alignment horizontal="left" vertical="center" wrapText="1"/>
      <protection hidden="1"/>
    </xf>
    <xf numFmtId="0" fontId="4" fillId="3" borderId="22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4" fillId="3" borderId="8" xfId="0" applyFont="1" applyFill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left" vertical="center" wrapText="1"/>
      <protection hidden="1"/>
    </xf>
    <xf numFmtId="0" fontId="4" fillId="3" borderId="9" xfId="0" applyFont="1" applyFill="1" applyBorder="1" applyAlignment="1" applyProtection="1">
      <alignment horizontal="left" vertical="center" wrapText="1"/>
      <protection hidden="1"/>
    </xf>
    <xf numFmtId="0" fontId="6" fillId="0" borderId="12" xfId="0" applyFont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4" fillId="5" borderId="15" xfId="0" applyFont="1" applyFill="1" applyBorder="1" applyAlignment="1" applyProtection="1">
      <alignment horizontal="right" vertical="center" wrapText="1"/>
      <protection hidden="1"/>
    </xf>
    <xf numFmtId="0" fontId="0" fillId="5" borderId="16" xfId="0" applyFill="1" applyBorder="1" applyAlignment="1" applyProtection="1">
      <alignment horizontal="right" vertical="center" wrapText="1"/>
      <protection hidden="1"/>
    </xf>
    <xf numFmtId="0" fontId="0" fillId="5" borderId="17" xfId="0" applyFill="1" applyBorder="1" applyAlignment="1" applyProtection="1">
      <alignment horizontal="right" vertical="center" wrapText="1"/>
      <protection hidden="1"/>
    </xf>
    <xf numFmtId="0" fontId="3" fillId="2" borderId="29" xfId="0" applyFont="1" applyFill="1" applyBorder="1" applyAlignment="1" applyProtection="1">
      <alignment horizontal="left" vertical="center" wrapText="1"/>
      <protection hidden="1"/>
    </xf>
    <xf numFmtId="0" fontId="3" fillId="2" borderId="16" xfId="0" applyFont="1" applyFill="1" applyBorder="1" applyAlignment="1" applyProtection="1">
      <alignment horizontal="left" vertical="center" wrapText="1"/>
      <protection hidden="1"/>
    </xf>
    <xf numFmtId="0" fontId="3" fillId="2" borderId="17" xfId="0" applyFont="1" applyFill="1" applyBorder="1" applyAlignment="1" applyProtection="1">
      <alignment horizontal="left" vertical="center" wrapText="1"/>
      <protection hidden="1"/>
    </xf>
    <xf numFmtId="0" fontId="6" fillId="0" borderId="24" xfId="0" applyFont="1" applyFill="1" applyBorder="1" applyAlignment="1" applyProtection="1">
      <alignment vertical="center" wrapText="1"/>
      <protection hidden="1"/>
    </xf>
    <xf numFmtId="0" fontId="0" fillId="0" borderId="24" xfId="0" applyFill="1" applyBorder="1" applyAlignment="1" applyProtection="1">
      <alignment vertical="center" wrapText="1"/>
      <protection hidden="1"/>
    </xf>
    <xf numFmtId="0" fontId="6" fillId="0" borderId="26" xfId="0" applyFont="1" applyFill="1" applyBorder="1" applyAlignment="1" applyProtection="1">
      <alignment horizontal="left" vertical="center" wrapText="1"/>
      <protection hidden="1"/>
    </xf>
    <xf numFmtId="0" fontId="6" fillId="0" borderId="27" xfId="0" applyFont="1" applyFill="1" applyBorder="1" applyAlignment="1" applyProtection="1">
      <alignment horizontal="left" vertical="center" wrapText="1"/>
      <protection hidden="1"/>
    </xf>
    <xf numFmtId="0" fontId="4" fillId="6" borderId="29" xfId="0" applyFont="1" applyFill="1" applyBorder="1" applyAlignment="1" applyProtection="1">
      <alignment horizontal="right" vertical="center" wrapText="1"/>
      <protection hidden="1"/>
    </xf>
    <xf numFmtId="0" fontId="4" fillId="6" borderId="16" xfId="0" applyFont="1" applyFill="1" applyBorder="1" applyAlignment="1" applyProtection="1">
      <alignment horizontal="right" vertical="center" wrapText="1"/>
      <protection hidden="1"/>
    </xf>
    <xf numFmtId="0" fontId="4" fillId="6" borderId="17" xfId="0" applyFont="1" applyFill="1" applyBorder="1" applyAlignment="1" applyProtection="1">
      <alignment horizontal="right" vertical="center" wrapText="1"/>
      <protection hidden="1"/>
    </xf>
    <xf numFmtId="0" fontId="4" fillId="3" borderId="20" xfId="0" applyFont="1" applyFill="1" applyBorder="1" applyAlignment="1" applyProtection="1">
      <alignment horizontal="left" vertical="top" wrapText="1"/>
      <protection hidden="1"/>
    </xf>
    <xf numFmtId="0" fontId="4" fillId="3" borderId="21" xfId="0" applyFont="1" applyFill="1" applyBorder="1" applyAlignment="1" applyProtection="1">
      <alignment horizontal="left" vertical="top" wrapText="1"/>
      <protection hidden="1"/>
    </xf>
    <xf numFmtId="0" fontId="6" fillId="0" borderId="34" xfId="0" applyFont="1" applyBorder="1" applyAlignment="1" applyProtection="1">
      <alignment horizontal="left" vertical="center" wrapText="1"/>
      <protection hidden="1"/>
    </xf>
    <xf numFmtId="0" fontId="6" fillId="0" borderId="35" xfId="0" applyFont="1" applyBorder="1" applyAlignment="1" applyProtection="1">
      <alignment horizontal="left" vertical="center" wrapText="1"/>
      <protection hidden="1"/>
    </xf>
    <xf numFmtId="0" fontId="4" fillId="3" borderId="8" xfId="0" applyFont="1" applyFill="1" applyBorder="1" applyAlignment="1" applyProtection="1">
      <alignment horizontal="left" vertical="top" wrapText="1"/>
      <protection hidden="1"/>
    </xf>
    <xf numFmtId="0" fontId="4" fillId="3" borderId="9" xfId="0" applyFont="1" applyFill="1" applyBorder="1" applyAlignment="1" applyProtection="1">
      <alignment horizontal="left" vertical="top" wrapText="1"/>
      <protection hidden="1"/>
    </xf>
    <xf numFmtId="0" fontId="6" fillId="0" borderId="26" xfId="0" applyFont="1" applyBorder="1" applyAlignment="1" applyProtection="1">
      <alignment horizontal="left" vertical="center" wrapText="1"/>
      <protection hidden="1"/>
    </xf>
    <xf numFmtId="0" fontId="6" fillId="0" borderId="40" xfId="0" applyFont="1" applyBorder="1" applyAlignment="1" applyProtection="1">
      <alignment horizontal="left" vertical="center" wrapText="1"/>
      <protection hidden="1"/>
    </xf>
    <xf numFmtId="0" fontId="0" fillId="6" borderId="16" xfId="0" applyFill="1" applyBorder="1" applyAlignment="1" applyProtection="1">
      <alignment horizontal="right" vertical="center" wrapText="1"/>
      <protection hidden="1"/>
    </xf>
    <xf numFmtId="0" fontId="0" fillId="6" borderId="17" xfId="0" applyFill="1" applyBorder="1" applyAlignment="1" applyProtection="1">
      <alignment horizontal="right" vertical="center" wrapText="1"/>
      <protection hidden="1"/>
    </xf>
    <xf numFmtId="0" fontId="5" fillId="0" borderId="31" xfId="0" applyFont="1" applyBorder="1" applyAlignment="1" applyProtection="1">
      <alignment vertical="center" wrapText="1"/>
      <protection hidden="1"/>
    </xf>
    <xf numFmtId="0" fontId="5" fillId="0" borderId="28" xfId="0" applyFont="1" applyBorder="1" applyAlignment="1" applyProtection="1">
      <alignment vertical="center" wrapText="1"/>
      <protection hidden="1"/>
    </xf>
    <xf numFmtId="0" fontId="5" fillId="0" borderId="30" xfId="0" applyFont="1" applyBorder="1" applyAlignment="1" applyProtection="1">
      <alignment vertical="center" wrapText="1"/>
      <protection hidden="1"/>
    </xf>
    <xf numFmtId="0" fontId="6" fillId="0" borderId="40" xfId="0" applyFont="1" applyFill="1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horizontal="right" vertical="center" wrapText="1"/>
      <protection hidden="1"/>
    </xf>
    <xf numFmtId="0" fontId="5" fillId="0" borderId="36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39" xfId="0" applyFont="1" applyBorder="1" applyAlignment="1" applyProtection="1">
      <alignment wrapText="1"/>
      <protection hidden="1"/>
    </xf>
    <xf numFmtId="0" fontId="4" fillId="7" borderId="29" xfId="0" applyFont="1" applyFill="1" applyBorder="1" applyAlignment="1" applyProtection="1">
      <alignment horizontal="center" vertical="center" wrapText="1"/>
      <protection hidden="1"/>
    </xf>
    <xf numFmtId="0" fontId="4" fillId="7" borderId="16" xfId="0" applyFont="1" applyFill="1" applyBorder="1" applyAlignment="1" applyProtection="1">
      <alignment horizontal="center" vertical="center" wrapText="1"/>
      <protection hidden="1"/>
    </xf>
    <xf numFmtId="0" fontId="4" fillId="7" borderId="17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left" vertical="top" wrapText="1"/>
      <protection hidden="1"/>
    </xf>
    <xf numFmtId="0" fontId="6" fillId="0" borderId="42" xfId="0" applyFont="1" applyFill="1" applyBorder="1" applyAlignment="1" applyProtection="1">
      <alignment horizontal="left" vertical="center" wrapText="1"/>
      <protection hidden="1"/>
    </xf>
    <xf numFmtId="0" fontId="6" fillId="0" borderId="28" xfId="0" applyFont="1" applyFill="1" applyBorder="1" applyAlignment="1" applyProtection="1">
      <alignment horizontal="left" vertical="center" wrapText="1"/>
      <protection hidden="1"/>
    </xf>
    <xf numFmtId="0" fontId="6" fillId="0" borderId="43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24" xfId="0" applyFont="1" applyBorder="1" applyAlignment="1" applyProtection="1">
      <alignment vertical="center" wrapText="1"/>
      <protection hidden="1"/>
    </xf>
    <xf numFmtId="0" fontId="14" fillId="0" borderId="24" xfId="0" applyFont="1" applyBorder="1" applyAlignment="1" applyProtection="1">
      <alignment vertical="center" wrapText="1"/>
      <protection hidden="1"/>
    </xf>
  </cellXfs>
  <cellStyles count="1">
    <cellStyle name="Normální" xfId="0" builtinId="0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J61"/>
  <sheetViews>
    <sheetView tabSelected="1" workbookViewId="0">
      <selection activeCell="E23" sqref="E23"/>
    </sheetView>
  </sheetViews>
  <sheetFormatPr defaultRowHeight="15" x14ac:dyDescent="0.25"/>
  <cols>
    <col min="1" max="1" width="3.85546875" style="2" customWidth="1"/>
    <col min="2" max="3" width="9.140625" style="2"/>
    <col min="4" max="4" width="58.85546875" style="2" customWidth="1"/>
    <col min="5" max="6" width="14.85546875" style="2" customWidth="1"/>
    <col min="7" max="7" width="39.7109375" style="2" customWidth="1"/>
    <col min="8" max="8" width="9.140625" style="2"/>
    <col min="9" max="9" width="11.85546875" style="56" bestFit="1" customWidth="1"/>
    <col min="10" max="10" width="9.140625" style="56"/>
    <col min="11" max="16384" width="9.140625" style="2"/>
  </cols>
  <sheetData>
    <row r="1" spans="2:10" ht="7.5" customHeight="1" x14ac:dyDescent="0.25"/>
    <row r="2" spans="2:10" ht="13.5" customHeight="1" thickBot="1" x14ac:dyDescent="0.3">
      <c r="B2" s="1"/>
      <c r="F2" s="65" t="s">
        <v>0</v>
      </c>
      <c r="G2" s="65"/>
    </row>
    <row r="3" spans="2:10" ht="15.75" x14ac:dyDescent="0.25">
      <c r="B3" s="66" t="s">
        <v>1</v>
      </c>
      <c r="C3" s="67"/>
      <c r="D3" s="67"/>
      <c r="E3" s="67"/>
      <c r="F3" s="67"/>
      <c r="G3" s="68"/>
    </row>
    <row r="4" spans="2:10" x14ac:dyDescent="0.25">
      <c r="B4" s="69" t="s">
        <v>2</v>
      </c>
      <c r="C4" s="70"/>
      <c r="D4" s="70"/>
      <c r="E4" s="70"/>
      <c r="F4" s="70"/>
      <c r="G4" s="71"/>
      <c r="I4" s="56">
        <f>SUM(I5:J49)</f>
        <v>0</v>
      </c>
    </row>
    <row r="5" spans="2:10" ht="32.25" customHeight="1" x14ac:dyDescent="0.25">
      <c r="B5" s="3">
        <v>1</v>
      </c>
      <c r="C5" s="72" t="s">
        <v>3</v>
      </c>
      <c r="D5" s="73"/>
      <c r="E5" s="73"/>
      <c r="F5" s="74"/>
      <c r="G5" s="4" t="s">
        <v>4</v>
      </c>
      <c r="I5" s="56">
        <f>IF((TRUNC(G6,2)-G6)=0,0,1)</f>
        <v>0</v>
      </c>
    </row>
    <row r="6" spans="2:10" ht="27.75" customHeight="1" thickBot="1" x14ac:dyDescent="0.3">
      <c r="B6" s="5" t="s">
        <v>5</v>
      </c>
      <c r="C6" s="75" t="s">
        <v>6</v>
      </c>
      <c r="D6" s="76"/>
      <c r="E6" s="76"/>
      <c r="F6" s="76"/>
      <c r="G6" s="6"/>
      <c r="H6" s="7" t="str">
        <f>IF($I$4 &gt; 0,"",IF((0.03*G49) &lt; G6, "Upozornění: Cena realizační studie převyšuje 3 % z celkové nabídkové ceny",""))</f>
        <v/>
      </c>
    </row>
    <row r="7" spans="2:10" ht="31.5" customHeight="1" thickBot="1" x14ac:dyDescent="0.3">
      <c r="B7" s="8" t="s">
        <v>7</v>
      </c>
      <c r="C7" s="77" t="s">
        <v>8</v>
      </c>
      <c r="D7" s="78"/>
      <c r="E7" s="78"/>
      <c r="F7" s="79"/>
      <c r="G7" s="9">
        <f>G6</f>
        <v>0</v>
      </c>
    </row>
    <row r="8" spans="2:10" ht="32.25" customHeight="1" x14ac:dyDescent="0.25">
      <c r="B8" s="10">
        <v>42006</v>
      </c>
      <c r="C8" s="62" t="s">
        <v>25</v>
      </c>
      <c r="D8" s="63"/>
      <c r="E8" s="63"/>
      <c r="F8" s="64"/>
      <c r="G8" s="11" t="s">
        <v>4</v>
      </c>
    </row>
    <row r="9" spans="2:10" ht="27.75" customHeight="1" x14ac:dyDescent="0.25">
      <c r="B9" s="12" t="s">
        <v>5</v>
      </c>
      <c r="C9" s="57" t="s">
        <v>71</v>
      </c>
      <c r="D9" s="58"/>
      <c r="E9" s="58"/>
      <c r="F9" s="59"/>
      <c r="G9" s="6"/>
      <c r="I9" s="56">
        <f t="shared" ref="I9:I47" si="0">IF((TRUNC(G9,2)-G9)=0,0,1)</f>
        <v>0</v>
      </c>
    </row>
    <row r="10" spans="2:10" ht="27.75" customHeight="1" x14ac:dyDescent="0.25">
      <c r="B10" s="12" t="s">
        <v>51</v>
      </c>
      <c r="C10" s="57" t="s">
        <v>57</v>
      </c>
      <c r="D10" s="58"/>
      <c r="E10" s="58"/>
      <c r="F10" s="59"/>
      <c r="G10" s="6"/>
      <c r="I10" s="56">
        <f t="shared" si="0"/>
        <v>0</v>
      </c>
    </row>
    <row r="11" spans="2:10" ht="27.75" customHeight="1" x14ac:dyDescent="0.25">
      <c r="B11" s="12" t="s">
        <v>52</v>
      </c>
      <c r="C11" s="57" t="s">
        <v>56</v>
      </c>
      <c r="D11" s="58"/>
      <c r="E11" s="58"/>
      <c r="F11" s="59"/>
      <c r="G11" s="6"/>
      <c r="I11" s="56">
        <f t="shared" si="0"/>
        <v>0</v>
      </c>
    </row>
    <row r="12" spans="2:10" ht="32.25" customHeight="1" x14ac:dyDescent="0.25">
      <c r="B12" s="13">
        <v>42037</v>
      </c>
      <c r="C12" s="60" t="s">
        <v>10</v>
      </c>
      <c r="D12" s="61"/>
      <c r="E12" s="14" t="s">
        <v>68</v>
      </c>
      <c r="F12" s="14" t="s">
        <v>11</v>
      </c>
      <c r="G12" s="4" t="s">
        <v>4</v>
      </c>
    </row>
    <row r="13" spans="2:10" ht="27.75" customHeight="1" x14ac:dyDescent="0.25">
      <c r="B13" s="12" t="s">
        <v>5</v>
      </c>
      <c r="C13" s="83" t="s">
        <v>12</v>
      </c>
      <c r="D13" s="84"/>
      <c r="E13" s="15"/>
      <c r="F13" s="16"/>
      <c r="G13" s="17">
        <f>E13*F13</f>
        <v>0</v>
      </c>
      <c r="I13" s="56">
        <f>IF((TRUNC(E13,0)-E13)=0,0,1)</f>
        <v>0</v>
      </c>
      <c r="J13" s="56">
        <f>IF((TRUNC(F13,2)-F13)=0,0,1)</f>
        <v>0</v>
      </c>
    </row>
    <row r="14" spans="2:10" ht="27.75" customHeight="1" x14ac:dyDescent="0.25">
      <c r="B14" s="12" t="s">
        <v>51</v>
      </c>
      <c r="C14" s="83" t="s">
        <v>13</v>
      </c>
      <c r="D14" s="84"/>
      <c r="E14" s="15"/>
      <c r="F14" s="16"/>
      <c r="G14" s="17">
        <f t="shared" ref="G14:G17" si="1">E14*F14</f>
        <v>0</v>
      </c>
      <c r="I14" s="56">
        <f>IF((TRUNC(E14,0)-E14)=0,0,1)</f>
        <v>0</v>
      </c>
      <c r="J14" s="56">
        <f t="shared" ref="J14:J17" si="2">IF((TRUNC(F14,2)-F14)=0,0,1)</f>
        <v>0</v>
      </c>
    </row>
    <row r="15" spans="2:10" ht="27.75" customHeight="1" x14ac:dyDescent="0.25">
      <c r="B15" s="12" t="s">
        <v>52</v>
      </c>
      <c r="C15" s="83" t="s">
        <v>14</v>
      </c>
      <c r="D15" s="84"/>
      <c r="E15" s="15"/>
      <c r="F15" s="16"/>
      <c r="G15" s="17">
        <f t="shared" si="1"/>
        <v>0</v>
      </c>
      <c r="I15" s="56">
        <f>IF((TRUNC(E15,0)-E15)=0,0,1)</f>
        <v>0</v>
      </c>
      <c r="J15" s="56">
        <f t="shared" si="2"/>
        <v>0</v>
      </c>
    </row>
    <row r="16" spans="2:10" ht="27.75" customHeight="1" x14ac:dyDescent="0.25">
      <c r="B16" s="12" t="s">
        <v>53</v>
      </c>
      <c r="C16" s="83" t="s">
        <v>15</v>
      </c>
      <c r="D16" s="84"/>
      <c r="E16" s="15"/>
      <c r="F16" s="16"/>
      <c r="G16" s="17">
        <f t="shared" si="1"/>
        <v>0</v>
      </c>
      <c r="I16" s="56">
        <f>IF((TRUNC(E16,0)-E16)=0,0,1)</f>
        <v>0</v>
      </c>
      <c r="J16" s="56">
        <f t="shared" si="2"/>
        <v>0</v>
      </c>
    </row>
    <row r="17" spans="2:10" ht="27.75" customHeight="1" thickBot="1" x14ac:dyDescent="0.3">
      <c r="B17" s="19" t="s">
        <v>9</v>
      </c>
      <c r="C17" s="85" t="s">
        <v>16</v>
      </c>
      <c r="D17" s="86"/>
      <c r="E17" s="15"/>
      <c r="F17" s="20"/>
      <c r="G17" s="17">
        <f t="shared" si="1"/>
        <v>0</v>
      </c>
      <c r="I17" s="56">
        <f>IF((TRUNC(E17,0)-E17)=0,0,1)</f>
        <v>0</v>
      </c>
      <c r="J17" s="56">
        <f t="shared" si="2"/>
        <v>0</v>
      </c>
    </row>
    <row r="18" spans="2:10" ht="31.5" customHeight="1" thickBot="1" x14ac:dyDescent="0.3">
      <c r="B18" s="8" t="s">
        <v>17</v>
      </c>
      <c r="C18" s="77" t="s">
        <v>18</v>
      </c>
      <c r="D18" s="78"/>
      <c r="E18" s="78"/>
      <c r="F18" s="79"/>
      <c r="G18" s="9">
        <f>(G9+G10+G11)+(G13+G14+G15+G16+G17)</f>
        <v>0</v>
      </c>
    </row>
    <row r="19" spans="2:10" ht="32.25" customHeight="1" x14ac:dyDescent="0.25">
      <c r="B19" s="10">
        <v>42007</v>
      </c>
      <c r="C19" s="62" t="s">
        <v>67</v>
      </c>
      <c r="D19" s="63"/>
      <c r="E19" s="63"/>
      <c r="F19" s="64"/>
      <c r="G19" s="11" t="s">
        <v>4</v>
      </c>
    </row>
    <row r="20" spans="2:10" ht="27.75" customHeight="1" x14ac:dyDescent="0.25">
      <c r="B20" s="12" t="s">
        <v>5</v>
      </c>
      <c r="C20" s="57" t="s">
        <v>54</v>
      </c>
      <c r="D20" s="58"/>
      <c r="E20" s="58"/>
      <c r="F20" s="59"/>
      <c r="G20" s="6"/>
      <c r="I20" s="56">
        <f t="shared" si="0"/>
        <v>0</v>
      </c>
    </row>
    <row r="21" spans="2:10" ht="27.75" customHeight="1" x14ac:dyDescent="0.25">
      <c r="B21" s="12" t="s">
        <v>51</v>
      </c>
      <c r="C21" s="57" t="s">
        <v>55</v>
      </c>
      <c r="D21" s="58"/>
      <c r="E21" s="58"/>
      <c r="F21" s="59"/>
      <c r="G21" s="6"/>
      <c r="I21" s="56">
        <f t="shared" si="0"/>
        <v>0</v>
      </c>
    </row>
    <row r="22" spans="2:10" ht="32.25" customHeight="1" x14ac:dyDescent="0.25">
      <c r="B22" s="13">
        <v>42038</v>
      </c>
      <c r="C22" s="60" t="s">
        <v>19</v>
      </c>
      <c r="D22" s="61"/>
      <c r="E22" s="14" t="s">
        <v>68</v>
      </c>
      <c r="F22" s="14" t="s">
        <v>11</v>
      </c>
      <c r="G22" s="4" t="s">
        <v>4</v>
      </c>
    </row>
    <row r="23" spans="2:10" ht="27.75" customHeight="1" thickBot="1" x14ac:dyDescent="0.3">
      <c r="B23" s="12" t="s">
        <v>5</v>
      </c>
      <c r="C23" s="83" t="s">
        <v>20</v>
      </c>
      <c r="D23" s="84"/>
      <c r="E23" s="21"/>
      <c r="F23" s="22"/>
      <c r="G23" s="18">
        <f>E23*F23</f>
        <v>0</v>
      </c>
      <c r="I23" s="56">
        <f>IF((TRUNC(E23,0)-E23)=0,0,1)</f>
        <v>0</v>
      </c>
      <c r="J23" s="56">
        <f>IF((TRUNC(F23,2)-F23)=0,0,1)</f>
        <v>0</v>
      </c>
    </row>
    <row r="24" spans="2:10" ht="15.75" customHeight="1" thickBot="1" x14ac:dyDescent="0.3">
      <c r="B24" s="8" t="s">
        <v>21</v>
      </c>
      <c r="C24" s="77" t="s">
        <v>22</v>
      </c>
      <c r="D24" s="78"/>
      <c r="E24" s="78"/>
      <c r="F24" s="79"/>
      <c r="G24" s="9">
        <f>G20+G21+G23</f>
        <v>0</v>
      </c>
    </row>
    <row r="25" spans="2:10" ht="25.5" customHeight="1" thickBot="1" x14ac:dyDescent="0.3">
      <c r="B25" s="23" t="s">
        <v>23</v>
      </c>
      <c r="C25" s="87" t="s">
        <v>72</v>
      </c>
      <c r="D25" s="88"/>
      <c r="E25" s="88"/>
      <c r="F25" s="89"/>
      <c r="G25" s="24">
        <f>+G7+G18+G24</f>
        <v>0</v>
      </c>
    </row>
    <row r="26" spans="2:10" ht="15.75" customHeight="1" thickBot="1" x14ac:dyDescent="0.3">
      <c r="B26" s="25"/>
      <c r="C26" s="87" t="s">
        <v>24</v>
      </c>
      <c r="D26" s="88"/>
      <c r="E26" s="88"/>
      <c r="F26" s="89"/>
      <c r="G26" s="26">
        <f>(G13+G14+G15+G16+G17)+G23</f>
        <v>0</v>
      </c>
    </row>
    <row r="27" spans="2:10" ht="5.25" customHeight="1" thickBot="1" x14ac:dyDescent="0.3">
      <c r="B27" s="27"/>
      <c r="C27" s="28"/>
      <c r="D27" s="29"/>
      <c r="E27" s="29"/>
      <c r="F27" s="29"/>
      <c r="G27" s="30"/>
    </row>
    <row r="28" spans="2:10" ht="15.75" thickBot="1" x14ac:dyDescent="0.3">
      <c r="B28" s="80" t="s">
        <v>45</v>
      </c>
      <c r="C28" s="81"/>
      <c r="D28" s="81"/>
      <c r="E28" s="81"/>
      <c r="F28" s="81"/>
      <c r="G28" s="82"/>
    </row>
    <row r="29" spans="2:10" ht="33.75" customHeight="1" x14ac:dyDescent="0.25">
      <c r="B29" s="31">
        <v>4</v>
      </c>
      <c r="C29" s="90" t="s">
        <v>49</v>
      </c>
      <c r="D29" s="91"/>
      <c r="E29" s="32" t="s">
        <v>69</v>
      </c>
      <c r="F29" s="33" t="s">
        <v>26</v>
      </c>
      <c r="G29" s="34" t="s">
        <v>4</v>
      </c>
    </row>
    <row r="30" spans="2:10" ht="27.75" customHeight="1" x14ac:dyDescent="0.25">
      <c r="B30" s="35" t="s">
        <v>5</v>
      </c>
      <c r="C30" s="92" t="s">
        <v>27</v>
      </c>
      <c r="D30" s="93"/>
      <c r="E30" s="36">
        <v>3</v>
      </c>
      <c r="F30" s="16"/>
      <c r="G30" s="37">
        <f>E30*F30</f>
        <v>0</v>
      </c>
      <c r="I30" s="56">
        <f>IF((TRUNC(F30,2)-F30)=0,0,1)</f>
        <v>0</v>
      </c>
    </row>
    <row r="31" spans="2:10" ht="21" x14ac:dyDescent="0.25">
      <c r="B31" s="31">
        <v>5</v>
      </c>
      <c r="C31" s="94" t="s">
        <v>50</v>
      </c>
      <c r="D31" s="95"/>
      <c r="E31" s="32" t="s">
        <v>69</v>
      </c>
      <c r="F31" s="32" t="s">
        <v>26</v>
      </c>
      <c r="G31" s="34" t="s">
        <v>4</v>
      </c>
    </row>
    <row r="32" spans="2:10" ht="27.75" customHeight="1" thickBot="1" x14ac:dyDescent="0.3">
      <c r="B32" s="35" t="s">
        <v>5</v>
      </c>
      <c r="C32" s="96" t="s">
        <v>28</v>
      </c>
      <c r="D32" s="97"/>
      <c r="E32" s="36">
        <v>45</v>
      </c>
      <c r="F32" s="22"/>
      <c r="G32" s="37">
        <f>E32*F32</f>
        <v>0</v>
      </c>
      <c r="I32" s="56">
        <f>IF((TRUNC(F32,2)-F32)=0,0,1)</f>
        <v>0</v>
      </c>
    </row>
    <row r="33" spans="2:9" ht="25.5" customHeight="1" thickBot="1" x14ac:dyDescent="0.3">
      <c r="B33" s="38" t="s">
        <v>29</v>
      </c>
      <c r="C33" s="87" t="s">
        <v>30</v>
      </c>
      <c r="D33" s="98"/>
      <c r="E33" s="98"/>
      <c r="F33" s="99"/>
      <c r="G33" s="39">
        <f>G30+G32</f>
        <v>0</v>
      </c>
    </row>
    <row r="34" spans="2:9" ht="5.25" customHeight="1" thickBot="1" x14ac:dyDescent="0.3">
      <c r="B34" s="100"/>
      <c r="C34" s="101"/>
      <c r="D34" s="101"/>
      <c r="E34" s="101"/>
      <c r="F34" s="101"/>
      <c r="G34" s="102"/>
    </row>
    <row r="35" spans="2:9" ht="15.75" thickBot="1" x14ac:dyDescent="0.3">
      <c r="B35" s="80" t="s">
        <v>46</v>
      </c>
      <c r="C35" s="81"/>
      <c r="D35" s="81"/>
      <c r="E35" s="81"/>
      <c r="F35" s="81"/>
      <c r="G35" s="82"/>
    </row>
    <row r="36" spans="2:9" ht="26.25" x14ac:dyDescent="0.25">
      <c r="B36" s="40">
        <v>6</v>
      </c>
      <c r="C36" s="90" t="s">
        <v>31</v>
      </c>
      <c r="D36" s="91"/>
      <c r="E36" s="32" t="s">
        <v>48</v>
      </c>
      <c r="F36" s="41" t="s">
        <v>32</v>
      </c>
      <c r="G36" s="42" t="s">
        <v>33</v>
      </c>
    </row>
    <row r="37" spans="2:9" ht="27.75" customHeight="1" thickBot="1" x14ac:dyDescent="0.3">
      <c r="B37" s="43" t="s">
        <v>5</v>
      </c>
      <c r="C37" s="85" t="s">
        <v>34</v>
      </c>
      <c r="D37" s="103"/>
      <c r="E37" s="36">
        <v>300</v>
      </c>
      <c r="F37" s="44"/>
      <c r="G37" s="18">
        <f>E37*F37</f>
        <v>0</v>
      </c>
      <c r="I37" s="56">
        <f>IF((TRUNC(F37,2)-F37)=0,0,1)</f>
        <v>0</v>
      </c>
    </row>
    <row r="38" spans="2:9" ht="25.5" customHeight="1" thickBot="1" x14ac:dyDescent="0.3">
      <c r="B38" s="38" t="s">
        <v>35</v>
      </c>
      <c r="C38" s="87" t="s">
        <v>36</v>
      </c>
      <c r="D38" s="98"/>
      <c r="E38" s="98"/>
      <c r="F38" s="104"/>
      <c r="G38" s="39">
        <f>G37</f>
        <v>0</v>
      </c>
    </row>
    <row r="39" spans="2:9" ht="5.25" customHeight="1" thickBot="1" x14ac:dyDescent="0.3">
      <c r="B39" s="105"/>
      <c r="C39" s="106"/>
      <c r="D39" s="106"/>
      <c r="E39" s="106"/>
      <c r="F39" s="106"/>
      <c r="G39" s="107"/>
    </row>
    <row r="40" spans="2:9" ht="15.75" thickBot="1" x14ac:dyDescent="0.3">
      <c r="B40" s="80" t="s">
        <v>47</v>
      </c>
      <c r="C40" s="81"/>
      <c r="D40" s="81"/>
      <c r="E40" s="81"/>
      <c r="F40" s="81"/>
      <c r="G40" s="82"/>
    </row>
    <row r="41" spans="2:9" ht="21" x14ac:dyDescent="0.25">
      <c r="B41" s="40">
        <v>7</v>
      </c>
      <c r="C41" s="90" t="s">
        <v>37</v>
      </c>
      <c r="D41" s="91"/>
      <c r="E41" s="32" t="s">
        <v>63</v>
      </c>
      <c r="F41" s="41" t="s">
        <v>32</v>
      </c>
      <c r="G41" s="42" t="s">
        <v>33</v>
      </c>
    </row>
    <row r="42" spans="2:9" ht="27.75" customHeight="1" thickBot="1" x14ac:dyDescent="0.3">
      <c r="B42" s="43" t="s">
        <v>5</v>
      </c>
      <c r="C42" s="85" t="s">
        <v>38</v>
      </c>
      <c r="D42" s="103"/>
      <c r="E42" s="36">
        <v>100</v>
      </c>
      <c r="F42" s="44"/>
      <c r="G42" s="18">
        <f>E42*F42</f>
        <v>0</v>
      </c>
      <c r="I42" s="56">
        <f>IF((TRUNC(F42,2)-F42)=0,0,1)</f>
        <v>0</v>
      </c>
    </row>
    <row r="43" spans="2:9" ht="15.75" thickBot="1" x14ac:dyDescent="0.3">
      <c r="B43" s="38" t="s">
        <v>39</v>
      </c>
      <c r="C43" s="87" t="s">
        <v>40</v>
      </c>
      <c r="D43" s="98"/>
      <c r="E43" s="98"/>
      <c r="F43" s="104"/>
      <c r="G43" s="39">
        <f>G42</f>
        <v>0</v>
      </c>
    </row>
    <row r="44" spans="2:9" ht="5.25" customHeight="1" thickBot="1" x14ac:dyDescent="0.3">
      <c r="B44" s="105"/>
      <c r="C44" s="106"/>
      <c r="D44" s="106"/>
      <c r="E44" s="106"/>
      <c r="F44" s="106"/>
      <c r="G44" s="107"/>
    </row>
    <row r="45" spans="2:9" ht="15.75" thickBot="1" x14ac:dyDescent="0.3">
      <c r="B45" s="80" t="s">
        <v>61</v>
      </c>
      <c r="C45" s="81"/>
      <c r="D45" s="81"/>
      <c r="E45" s="81"/>
      <c r="F45" s="81"/>
      <c r="G45" s="82"/>
    </row>
    <row r="46" spans="2:9" ht="15.75" customHeight="1" x14ac:dyDescent="0.25">
      <c r="B46" s="53">
        <v>8</v>
      </c>
      <c r="C46" s="90" t="s">
        <v>62</v>
      </c>
      <c r="D46" s="91"/>
      <c r="E46" s="91"/>
      <c r="F46" s="111"/>
      <c r="G46" s="54" t="s">
        <v>4</v>
      </c>
    </row>
    <row r="47" spans="2:9" ht="27.75" customHeight="1" thickBot="1" x14ac:dyDescent="0.3">
      <c r="B47" s="51" t="s">
        <v>5</v>
      </c>
      <c r="C47" s="112" t="s">
        <v>60</v>
      </c>
      <c r="D47" s="113"/>
      <c r="E47" s="113"/>
      <c r="F47" s="114"/>
      <c r="G47" s="52"/>
      <c r="I47" s="56">
        <f t="shared" si="0"/>
        <v>0</v>
      </c>
    </row>
    <row r="48" spans="2:9" ht="15.75" thickBot="1" x14ac:dyDescent="0.3">
      <c r="B48" s="38" t="s">
        <v>58</v>
      </c>
      <c r="C48" s="87" t="s">
        <v>59</v>
      </c>
      <c r="D48" s="98"/>
      <c r="E48" s="98"/>
      <c r="F48" s="104"/>
      <c r="G48" s="39">
        <f>G47</f>
        <v>0</v>
      </c>
    </row>
    <row r="49" spans="2:7" ht="15.75" thickBot="1" x14ac:dyDescent="0.3">
      <c r="B49" s="55">
        <v>9</v>
      </c>
      <c r="C49" s="108" t="s">
        <v>64</v>
      </c>
      <c r="D49" s="109"/>
      <c r="E49" s="109"/>
      <c r="F49" s="110"/>
      <c r="G49" s="45">
        <f>IF($I$4 &gt; 0,"!!! CHYBA !!!",G25+G33+G38+G43+G48)</f>
        <v>0</v>
      </c>
    </row>
    <row r="50" spans="2:7" ht="5.25" customHeight="1" x14ac:dyDescent="0.25"/>
    <row r="51" spans="2:7" ht="18.75" customHeight="1" x14ac:dyDescent="0.25">
      <c r="B51" s="115" t="str">
        <f>IF($I$4 &gt; 0,"Bylo zadáno více než povolený počet 2 desetinných míst u ceny nebo více jak jedno desetinné místo u dnů školení  v  "&amp; I4 &amp; " buňkách (chybné hodnoty zobrazeny červeně)","Kontrola na počet desetinných míst: OK")</f>
        <v>Kontrola na počet desetinných míst: OK</v>
      </c>
      <c r="C51" s="115"/>
      <c r="D51" s="115"/>
      <c r="E51" s="115"/>
      <c r="F51" s="115"/>
      <c r="G51" s="115"/>
    </row>
    <row r="52" spans="2:7" ht="6" customHeight="1" x14ac:dyDescent="0.25"/>
    <row r="53" spans="2:7" x14ac:dyDescent="0.25">
      <c r="B53" s="46" t="s">
        <v>41</v>
      </c>
      <c r="C53" s="47"/>
      <c r="D53" s="47"/>
      <c r="E53" s="47"/>
      <c r="F53" s="47"/>
      <c r="G53" s="47"/>
    </row>
    <row r="54" spans="2:7" ht="30.75" customHeight="1" x14ac:dyDescent="0.25">
      <c r="B54" s="57" t="s">
        <v>70</v>
      </c>
      <c r="C54" s="58"/>
      <c r="D54" s="58"/>
      <c r="E54" s="58"/>
      <c r="F54" s="58"/>
      <c r="G54" s="59"/>
    </row>
    <row r="55" spans="2:7" ht="10.5" customHeight="1" x14ac:dyDescent="0.25">
      <c r="B55" s="48"/>
      <c r="C55" s="49"/>
      <c r="D55" s="49"/>
      <c r="E55" s="49"/>
      <c r="F55" s="49"/>
      <c r="G55" s="49"/>
    </row>
    <row r="56" spans="2:7" x14ac:dyDescent="0.25">
      <c r="B56" s="46" t="s">
        <v>42</v>
      </c>
      <c r="C56" s="47"/>
      <c r="D56" s="47"/>
      <c r="E56" s="47"/>
      <c r="F56" s="47"/>
      <c r="G56" s="47"/>
    </row>
    <row r="57" spans="2:7" ht="30" customHeight="1" x14ac:dyDescent="0.25">
      <c r="B57" s="50">
        <v>1</v>
      </c>
      <c r="C57" s="116" t="s">
        <v>43</v>
      </c>
      <c r="D57" s="117"/>
      <c r="E57" s="117"/>
      <c r="F57" s="117"/>
      <c r="G57" s="117"/>
    </row>
    <row r="58" spans="2:7" ht="30" customHeight="1" x14ac:dyDescent="0.25">
      <c r="B58" s="50">
        <v>2</v>
      </c>
      <c r="C58" s="116" t="s">
        <v>44</v>
      </c>
      <c r="D58" s="117"/>
      <c r="E58" s="117"/>
      <c r="F58" s="117"/>
      <c r="G58" s="117"/>
    </row>
    <row r="59" spans="2:7" ht="30" customHeight="1" x14ac:dyDescent="0.25">
      <c r="B59" s="50">
        <v>3</v>
      </c>
      <c r="C59" s="116" t="s">
        <v>65</v>
      </c>
      <c r="D59" s="117"/>
      <c r="E59" s="117"/>
      <c r="F59" s="117"/>
      <c r="G59" s="117"/>
    </row>
    <row r="60" spans="2:7" ht="30" customHeight="1" x14ac:dyDescent="0.25">
      <c r="B60" s="50">
        <v>4</v>
      </c>
      <c r="C60" s="116" t="s">
        <v>66</v>
      </c>
      <c r="D60" s="117"/>
      <c r="E60" s="117"/>
      <c r="F60" s="117"/>
      <c r="G60" s="117"/>
    </row>
    <row r="61" spans="2:7" ht="81.75" customHeight="1" x14ac:dyDescent="0.25">
      <c r="B61" s="50">
        <v>5</v>
      </c>
      <c r="C61" s="57" t="s">
        <v>73</v>
      </c>
      <c r="D61" s="58"/>
      <c r="E61" s="58"/>
      <c r="F61" s="58"/>
      <c r="G61" s="59"/>
    </row>
  </sheetData>
  <sheetProtection password="FE62" sheet="1" objects="1" scenarios="1"/>
  <mergeCells count="54">
    <mergeCell ref="C61:G61"/>
    <mergeCell ref="B44:G44"/>
    <mergeCell ref="C57:G57"/>
    <mergeCell ref="C58:G58"/>
    <mergeCell ref="C59:G59"/>
    <mergeCell ref="C60:G60"/>
    <mergeCell ref="C41:D41"/>
    <mergeCell ref="C42:D42"/>
    <mergeCell ref="C43:F43"/>
    <mergeCell ref="C49:F49"/>
    <mergeCell ref="B54:G54"/>
    <mergeCell ref="B45:G45"/>
    <mergeCell ref="C46:F46"/>
    <mergeCell ref="C47:F47"/>
    <mergeCell ref="C48:F48"/>
    <mergeCell ref="B51:G51"/>
    <mergeCell ref="B40:G40"/>
    <mergeCell ref="C29:D29"/>
    <mergeCell ref="C30:D30"/>
    <mergeCell ref="C31:D31"/>
    <mergeCell ref="C32:D32"/>
    <mergeCell ref="C33:F33"/>
    <mergeCell ref="B34:G34"/>
    <mergeCell ref="B35:G35"/>
    <mergeCell ref="C36:D36"/>
    <mergeCell ref="C37:D37"/>
    <mergeCell ref="C38:F38"/>
    <mergeCell ref="B39:G39"/>
    <mergeCell ref="B28:G28"/>
    <mergeCell ref="C19:F19"/>
    <mergeCell ref="C20:F20"/>
    <mergeCell ref="C13:D13"/>
    <mergeCell ref="C14:D14"/>
    <mergeCell ref="C15:D15"/>
    <mergeCell ref="C16:D16"/>
    <mergeCell ref="C17:D17"/>
    <mergeCell ref="C18:F18"/>
    <mergeCell ref="C21:F21"/>
    <mergeCell ref="C22:D22"/>
    <mergeCell ref="C23:D23"/>
    <mergeCell ref="C24:F24"/>
    <mergeCell ref="C25:F25"/>
    <mergeCell ref="C26:F26"/>
    <mergeCell ref="C9:F9"/>
    <mergeCell ref="C10:F10"/>
    <mergeCell ref="C12:D12"/>
    <mergeCell ref="C8:F8"/>
    <mergeCell ref="F2:G2"/>
    <mergeCell ref="B3:G3"/>
    <mergeCell ref="B4:G4"/>
    <mergeCell ref="C5:F5"/>
    <mergeCell ref="C6:F6"/>
    <mergeCell ref="C7:F7"/>
    <mergeCell ref="C11:F11"/>
  </mergeCells>
  <conditionalFormatting sqref="B51:G51">
    <cfRule type="containsText" dxfId="24" priority="25" operator="containsText" text="více než povolený počet">
      <formula>NOT(ISERROR(SEARCH("více než povolený počet",B51)))</formula>
    </cfRule>
    <cfRule type="containsText" dxfId="23" priority="24" operator="containsText" text="OK">
      <formula>NOT(ISERROR(SEARCH("OK",B51)))</formula>
    </cfRule>
  </conditionalFormatting>
  <conditionalFormatting sqref="G6">
    <cfRule type="expression" dxfId="22" priority="23">
      <formula>$I$5 &gt; 0</formula>
    </cfRule>
  </conditionalFormatting>
  <conditionalFormatting sqref="G9">
    <cfRule type="expression" dxfId="21" priority="22">
      <formula>$I$9 &gt; 0</formula>
    </cfRule>
  </conditionalFormatting>
  <conditionalFormatting sqref="G10">
    <cfRule type="expression" dxfId="20" priority="21">
      <formula>$I$10 &gt; 0</formula>
    </cfRule>
  </conditionalFormatting>
  <conditionalFormatting sqref="G11">
    <cfRule type="expression" dxfId="19" priority="20">
      <formula>$I$11 &gt; 0</formula>
    </cfRule>
  </conditionalFormatting>
  <conditionalFormatting sqref="E13">
    <cfRule type="expression" dxfId="18" priority="19">
      <formula>$I$13 &gt; 0</formula>
    </cfRule>
  </conditionalFormatting>
  <conditionalFormatting sqref="F13">
    <cfRule type="expression" dxfId="17" priority="18">
      <formula>$J$13 &gt; 0</formula>
    </cfRule>
  </conditionalFormatting>
  <conditionalFormatting sqref="E14">
    <cfRule type="expression" dxfId="16" priority="17">
      <formula>$I$14 &gt; 0</formula>
    </cfRule>
  </conditionalFormatting>
  <conditionalFormatting sqref="F14">
    <cfRule type="expression" dxfId="15" priority="16">
      <formula>$J$14 &gt; 0</formula>
    </cfRule>
  </conditionalFormatting>
  <conditionalFormatting sqref="E15">
    <cfRule type="expression" dxfId="14" priority="15">
      <formula>$I$15 &gt; 0</formula>
    </cfRule>
  </conditionalFormatting>
  <conditionalFormatting sqref="F15">
    <cfRule type="expression" dxfId="13" priority="14">
      <formula>$J$15 &gt; 0</formula>
    </cfRule>
  </conditionalFormatting>
  <conditionalFormatting sqref="E16">
    <cfRule type="expression" dxfId="12" priority="13">
      <formula>$I$16 &gt; 0</formula>
    </cfRule>
  </conditionalFormatting>
  <conditionalFormatting sqref="F16">
    <cfRule type="expression" dxfId="11" priority="12">
      <formula>$J$16 &gt; 0</formula>
    </cfRule>
  </conditionalFormatting>
  <conditionalFormatting sqref="E17">
    <cfRule type="expression" dxfId="10" priority="11">
      <formula>$I$17 &gt; 0</formula>
    </cfRule>
  </conditionalFormatting>
  <conditionalFormatting sqref="F17">
    <cfRule type="expression" dxfId="9" priority="10">
      <formula>$J$17 &gt; 0</formula>
    </cfRule>
  </conditionalFormatting>
  <conditionalFormatting sqref="G20">
    <cfRule type="expression" dxfId="8" priority="9">
      <formula>$I$20 &gt; 0</formula>
    </cfRule>
  </conditionalFormatting>
  <conditionalFormatting sqref="G21">
    <cfRule type="expression" dxfId="7" priority="8">
      <formula>$I$21 &gt; 0</formula>
    </cfRule>
  </conditionalFormatting>
  <conditionalFormatting sqref="E23">
    <cfRule type="expression" dxfId="6" priority="7">
      <formula>$I$23 &gt; 0</formula>
    </cfRule>
  </conditionalFormatting>
  <conditionalFormatting sqref="F23">
    <cfRule type="expression" dxfId="5" priority="6">
      <formula>$J$23 &gt; 0</formula>
    </cfRule>
  </conditionalFormatting>
  <conditionalFormatting sqref="F30">
    <cfRule type="expression" dxfId="4" priority="5">
      <formula>$I$30 &gt; 0</formula>
    </cfRule>
  </conditionalFormatting>
  <conditionalFormatting sqref="F32">
    <cfRule type="expression" dxfId="3" priority="4">
      <formula>$I$32 &gt; 0</formula>
    </cfRule>
  </conditionalFormatting>
  <conditionalFormatting sqref="F37">
    <cfRule type="expression" dxfId="2" priority="3">
      <formula>$I$37 &gt; 0</formula>
    </cfRule>
  </conditionalFormatting>
  <conditionalFormatting sqref="F42">
    <cfRule type="expression" dxfId="1" priority="2">
      <formula>$I$42 &gt; 0</formula>
    </cfRule>
  </conditionalFormatting>
  <conditionalFormatting sqref="G47">
    <cfRule type="expression" dxfId="0" priority="1">
      <formula>$I$47 &gt; 0</formula>
    </cfRule>
  </conditionalFormatting>
  <pageMargins left="0.23622047244094491" right="0.23622047244094491" top="0.35433070866141736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Budař Radek</dc:creator>
  <cp:lastModifiedBy>autor</cp:lastModifiedBy>
  <cp:lastPrinted>2016-07-12T10:17:13Z</cp:lastPrinted>
  <dcterms:created xsi:type="dcterms:W3CDTF">2016-06-15T08:22:39Z</dcterms:created>
  <dcterms:modified xsi:type="dcterms:W3CDTF">2016-07-13T12:17:25Z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256174479</vt:i4>
  </property>
  <property fmtid="{D5CDD505-2E9C-101B-9397-08002B2CF9AE}" pid="3" name="_NewReviewCycle">
    <vt:lpwstr/>
  </property>
  <property fmtid="{D5CDD505-2E9C-101B-9397-08002B2CF9AE}" pid="4" name="_EmailSubject">
    <vt:lpwstr>SDAT - Cenová tabulka - kontrola na počet desetinných míst</vt:lpwstr>
  </property>
  <property fmtid="{D5CDD505-2E9C-101B-9397-08002B2CF9AE}" pid="5" name="_AuthorEmail">
    <vt:lpwstr>Radek.Budar@cnb.cz</vt:lpwstr>
  </property>
  <property fmtid="{D5CDD505-2E9C-101B-9397-08002B2CF9AE}" pid="6" name="_AuthorEmailDisplayName">
    <vt:lpwstr>Budař Radek</vt:lpwstr>
  </property>
  <property fmtid="{D5CDD505-2E9C-101B-9397-08002B2CF9AE}" pid="7" name="_PreviousAdHocReviewCycleID">
    <vt:i4>930760207</vt:i4>
  </property>
  <property fmtid="{D5CDD505-2E9C-101B-9397-08002B2CF9AE}" pid="8" name="_ReviewingToolsShownOnce">
    <vt:lpwstr/>
  </property>
</Properties>
</file>