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96" windowWidth="15480" windowHeight="14148" activeTab="0"/>
  </bookViews>
  <sheets>
    <sheet name="Cenová tabulka" sheetId="1" r:id="rId1"/>
    <sheet name="Seznam licencí" sheetId="2" r:id="rId2"/>
  </sheets>
  <definedNames>
    <definedName name="_xlnm.Print_Area" localSheetId="1">'Seznam licencí'!$A$1:$D$34</definedName>
  </definedNames>
  <calcPr calcId="145621"/>
</workbook>
</file>

<file path=xl/sharedStrings.xml><?xml version="1.0" encoding="utf-8"?>
<sst xmlns="http://schemas.openxmlformats.org/spreadsheetml/2006/main" count="59" uniqueCount="54">
  <si>
    <t>Rozsah školení [dny]</t>
  </si>
  <si>
    <t xml:space="preserve">Budoucí rozvoj </t>
  </si>
  <si>
    <t>Cena za 1 hodinu 
bez DPH</t>
  </si>
  <si>
    <t>Cena v Kč za měsíc bez DPH</t>
  </si>
  <si>
    <t>Cena v Kč za 48 měsíců
bez DPH</t>
  </si>
  <si>
    <t>CENA BUDOUCÍHO ROZVOJE CELKEM</t>
  </si>
  <si>
    <t>a</t>
  </si>
  <si>
    <t>b</t>
  </si>
  <si>
    <t>c</t>
  </si>
  <si>
    <t>d</t>
  </si>
  <si>
    <t>e</t>
  </si>
  <si>
    <r>
      <t>Licence SW pro testovací prostředí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</si>
  <si>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r>
      <t>Licence SW pro provozní prostředí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</si>
  <si>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t>CENA PLNĚNÍ</t>
  </si>
  <si>
    <t>Cena celkem v Kč bez DPH</t>
  </si>
  <si>
    <t>CENA CELÉHO PLNĚNÍ (1 + 2 + 3)</t>
  </si>
  <si>
    <t xml:space="preserve">Zvolené časové období je stanoveno v souladu se zákonem č. 137/2006 Sb., o veřejných zakázkách, ve znění pozdějších předpisů, pouze za účelem porovnání nabídek, smlouva s vybraným uchazečem bude uzavřena na dobu neurčitou.    </t>
  </si>
  <si>
    <t>Cena za 1 den školení v Kč bez DPH</t>
  </si>
  <si>
    <t>Poznámky</t>
  </si>
  <si>
    <r>
      <t>CENA BUDOUCÍHO ROZVOJE (48 měsíců)</t>
    </r>
    <r>
      <rPr>
        <b/>
        <vertAlign val="superscript"/>
        <sz val="11"/>
        <rFont val="Times New Roman"/>
        <family val="1"/>
      </rPr>
      <t>2)</t>
    </r>
  </si>
  <si>
    <t>Název</t>
  </si>
  <si>
    <t>Počet licencí</t>
  </si>
  <si>
    <t>Jedná se o předpokládaný počet hodin čerpání, zadavatel si vyhrazuje právo čerpat počet hodin dle jeho skutečné potřeby, tj. tento počet nedočerpat či přečerpat.</t>
  </si>
  <si>
    <t>počet měsíců = 48</t>
  </si>
  <si>
    <t xml:space="preserve">CENA PODPORY </t>
  </si>
  <si>
    <r>
      <t>Cena budoucího rozvoje v rozsahu 200 hod.</t>
    </r>
    <r>
      <rPr>
        <vertAlign val="superscript"/>
        <sz val="11"/>
        <rFont val="Times New Roman"/>
        <family val="1"/>
      </rPr>
      <t>3)</t>
    </r>
  </si>
  <si>
    <t xml:space="preserve">Poznámka:  </t>
  </si>
  <si>
    <t>Multilicence, licence na koncového uživatele (concurrent nebo named), serverová licence apod.</t>
  </si>
  <si>
    <r>
      <t xml:space="preserve">Seznam licencí </t>
    </r>
    <r>
      <rPr>
        <b/>
        <vertAlign val="superscript"/>
        <sz val="10"/>
        <rFont val="Times New Roman"/>
        <family val="1"/>
      </rPr>
      <t xml:space="preserve">1) </t>
    </r>
    <r>
      <rPr>
        <b/>
        <sz val="10"/>
        <rFont val="Times New Roman"/>
        <family val="1"/>
      </rPr>
      <t>k příloze č. 2 Cenová tabulka (viz poznámka č. 1 na listě "Cenová tabulka")</t>
    </r>
  </si>
  <si>
    <r>
      <t>Typ</t>
    </r>
    <r>
      <rPr>
        <vertAlign val="superscript"/>
        <sz val="10"/>
        <rFont val="Times New Roman"/>
        <family val="1"/>
      </rPr>
      <t xml:space="preserve"> 2)</t>
    </r>
  </si>
  <si>
    <r>
      <t xml:space="preserve">Způsob zajištění licencí </t>
    </r>
    <r>
      <rPr>
        <vertAlign val="superscript"/>
        <sz val="10"/>
        <rFont val="Times New Roman"/>
        <family val="1"/>
      </rPr>
      <t>3)</t>
    </r>
  </si>
  <si>
    <t>Licence pro testovací a provozní prostředí objednatele</t>
  </si>
  <si>
    <t xml:space="preserve">DMS - IS pro správu a oběh digitálních dokumentů </t>
  </si>
  <si>
    <t xml:space="preserve">Realizační studie </t>
  </si>
  <si>
    <t>1. etapa</t>
  </si>
  <si>
    <t>2. etapa</t>
  </si>
  <si>
    <t>Celková cena 2. etapy</t>
  </si>
  <si>
    <t>3. etapa</t>
  </si>
  <si>
    <t>Cena</t>
  </si>
  <si>
    <t xml:space="preserve">Implementace SW řešení DMS </t>
  </si>
  <si>
    <t>Celkem cena licencí pro provozní prostředí</t>
  </si>
  <si>
    <t>Celkem cena licencí pro testovací prostředí</t>
  </si>
  <si>
    <t>f</t>
  </si>
  <si>
    <t>Školení uživatelů - Znalosti nutné k testování - 7 osob</t>
  </si>
  <si>
    <t xml:space="preserve">Školení administrace a konfigurace SW řešení DMS - 2 osoby </t>
  </si>
  <si>
    <t>z toho cena za školení celkem (2d + 2e +2f)</t>
  </si>
  <si>
    <t>Zajistí poskytovatel, je součástí dodávky SW řešení  DMS / Zajistí poskytovatel, je nad rámec standardního systémového prostředí ČNB uvedeného v kapitole 1 příloha č.2a smlouvy / Zajistí objednatel, je součástí standardního systémového prostředí ČNB</t>
  </si>
  <si>
    <r>
      <t>CENA PROVOZNÍ PODPORY DLE PŘÍLOHY č.7 SMLOUVY ( 48 měsíců)</t>
    </r>
    <r>
      <rPr>
        <b/>
        <vertAlign val="superscript"/>
        <sz val="11"/>
        <rFont val="Times New Roman"/>
        <family val="1"/>
      </rPr>
      <t>2)</t>
    </r>
  </si>
  <si>
    <t>Podpora po dobu 48 měsíců od podpisu závěrečného předávacího protokolu</t>
  </si>
  <si>
    <t xml:space="preserve">Příloha č. 2 ZD_Cenová tabulka </t>
  </si>
  <si>
    <t>CENA ZAKÁZKY CELKEM (cena celého plnění+cena podpory+cena budoucího rozvoje)</t>
  </si>
  <si>
    <t>Školení klíčových uživatelů - metodiků - 16 osob</t>
  </si>
  <si>
    <t xml:space="preserve">Migrace dat a ověřovací provoz </t>
  </si>
  <si>
    <r>
      <rPr>
        <b/>
        <sz val="8"/>
        <rFont val="Times New Roman"/>
        <family val="1"/>
      </rPr>
      <t xml:space="preserve">Seznam licencí (list 2 cenové tabulky) - řádky č. 7 a 8 obsahují vzorec, kdy se ze seznamu licencí (list 2)  celková  cena za licenci pro provozní a testovací prostředí  do těchto řádků přepíše.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Rozpis jednotlivých licencí musí obsahovat název, typy licence (např. nákup multilicence, licence na koncového uživatele apod.) a formy dodání objednateli. Celkový počet uživatelů IS pracujících přes web rozhraní je </t>
    </r>
    <r>
      <rPr>
        <b/>
        <sz val="8"/>
        <rFont val="Times New Roman"/>
        <family val="1"/>
      </rPr>
      <t>1500</t>
    </r>
    <r>
      <rPr>
        <sz val="8"/>
        <rFont val="Times New Roman"/>
        <family val="1"/>
      </rPr>
      <t xml:space="preserve">, přičemž počet současně pracujících se předpokládá nejvýše </t>
    </r>
    <r>
      <rPr>
        <b/>
        <sz val="8"/>
        <rFont val="Times New Roman"/>
        <family val="1"/>
      </rPr>
      <t>150</t>
    </r>
    <r>
      <rPr>
        <sz val="8"/>
        <rFont val="Times New Roman"/>
        <family val="1"/>
      </rPr>
      <t xml:space="preserve"> uživatelů. V případě, kdy SW řešení DMS nabízené dodavatelem vyžaduje SW služby/licence nad rámec standardního systémového prostředí ČNB, uveďte potřebné licence do rozpisu. Cenové náklady na tyto služby/licence musí být zahrnuty v ceně plnění.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</si>
</sst>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double"/>
    </border>
    <border>
      <left/>
      <right style="medium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 applyProtection="1">
      <alignment vertical="center"/>
      <protection hidden="1" locked="0"/>
    </xf>
    <xf numFmtId="0" fontId="0" fillId="0" borderId="0" xfId="0" applyProtection="1">
      <protection hidden="1" locked="0"/>
    </xf>
    <xf numFmtId="0" fontId="4" fillId="0" borderId="1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vertical="center"/>
      <protection hidden="1" locked="0"/>
    </xf>
    <xf numFmtId="0" fontId="7" fillId="0" borderId="0" xfId="0" applyFont="1" applyProtection="1">
      <protection hidden="1" locked="0"/>
    </xf>
    <xf numFmtId="0" fontId="5" fillId="0" borderId="2" xfId="0" applyFont="1" applyBorder="1" applyAlignment="1" applyProtection="1">
      <alignment horizontal="center" vertical="top"/>
      <protection hidden="1" locked="0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 locked="0"/>
    </xf>
    <xf numFmtId="0" fontId="0" fillId="0" borderId="5" xfId="0" applyBorder="1" applyAlignment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hidden="1" locked="0"/>
    </xf>
    <xf numFmtId="3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 locked="0"/>
    </xf>
    <xf numFmtId="0" fontId="0" fillId="0" borderId="0" xfId="0" applyBorder="1" applyProtection="1"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4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5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6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 locked="0"/>
    </xf>
    <xf numFmtId="0" fontId="2" fillId="5" borderId="6" xfId="0" applyFont="1" applyFill="1" applyBorder="1" applyAlignment="1" applyProtection="1">
      <alignment horizontal="left" vertical="center" wrapText="1"/>
      <protection hidden="1"/>
    </xf>
    <xf numFmtId="4" fontId="2" fillId="5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9" xfId="0" applyNumberFormat="1" applyFont="1" applyFill="1" applyBorder="1" applyAlignment="1" applyProtection="1">
      <alignment horizontal="center" vertical="center" wrapText="1"/>
      <protection hidden="1"/>
    </xf>
    <xf numFmtId="4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13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7" fillId="0" borderId="0" xfId="0" applyFont="1"/>
    <xf numFmtId="0" fontId="7" fillId="0" borderId="13" xfId="0" applyFont="1" applyBorder="1"/>
    <xf numFmtId="0" fontId="7" fillId="0" borderId="13" xfId="0" applyFont="1" applyFill="1" applyBorder="1"/>
    <xf numFmtId="0" fontId="7" fillId="0" borderId="13" xfId="0" applyFont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 locked="0"/>
    </xf>
    <xf numFmtId="4" fontId="4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14" fillId="0" borderId="0" xfId="0" applyFont="1" applyFill="1" applyBorder="1" applyProtection="1">
      <protection hidden="1"/>
    </xf>
    <xf numFmtId="4" fontId="4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/>
      <protection hidden="1" locked="0"/>
    </xf>
    <xf numFmtId="0" fontId="0" fillId="0" borderId="21" xfId="0" applyBorder="1" applyAlignment="1">
      <alignment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 hidden="1" locked="0"/>
    </xf>
    <xf numFmtId="0" fontId="3" fillId="0" borderId="25" xfId="0" applyFont="1" applyBorder="1" applyAlignment="1" applyProtection="1">
      <alignment vertical="center" wrapText="1"/>
      <protection hidden="1" locked="0"/>
    </xf>
    <xf numFmtId="0" fontId="3" fillId="0" borderId="26" xfId="0" applyFont="1" applyBorder="1" applyAlignment="1" applyProtection="1">
      <alignment vertical="center" wrapText="1"/>
      <protection hidden="1" locked="0"/>
    </xf>
    <xf numFmtId="0" fontId="2" fillId="2" borderId="27" xfId="0" applyFont="1" applyFill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0" fillId="5" borderId="5" xfId="0" applyFill="1" applyBorder="1" applyAlignment="1" applyProtection="1">
      <alignment horizontal="left" vertical="center" wrapText="1"/>
      <protection/>
    </xf>
    <xf numFmtId="0" fontId="0" fillId="5" borderId="30" xfId="0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34" xfId="0" applyFont="1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center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top" wrapText="1"/>
      <protection hidden="1" locked="0"/>
    </xf>
    <xf numFmtId="0" fontId="0" fillId="0" borderId="13" xfId="0" applyFill="1" applyBorder="1" applyAlignment="1">
      <alignment vertical="top" wrapText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2" fillId="3" borderId="36" xfId="0" applyFont="1" applyFill="1" applyBorder="1" applyAlignment="1" applyProtection="1">
      <alignment horizontal="center" vertical="center" wrapText="1"/>
      <protection hidden="1"/>
    </xf>
    <xf numFmtId="0" fontId="0" fillId="3" borderId="36" xfId="0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left" vertical="top" wrapText="1"/>
      <protection hidden="1" locked="0"/>
    </xf>
    <xf numFmtId="0" fontId="5" fillId="0" borderId="22" xfId="0" applyFont="1" applyFill="1" applyBorder="1" applyAlignment="1" applyProtection="1">
      <alignment horizontal="left" vertical="top" wrapText="1"/>
      <protection hidden="1" locked="0"/>
    </xf>
    <xf numFmtId="0" fontId="5" fillId="0" borderId="23" xfId="0" applyFont="1" applyFill="1" applyBorder="1" applyAlignment="1" applyProtection="1">
      <alignment horizontal="left" vertical="top" wrapText="1"/>
      <protection hidden="1" locked="0"/>
    </xf>
    <xf numFmtId="0" fontId="3" fillId="0" borderId="8" xfId="0" applyFont="1" applyBorder="1" applyAlignment="1" applyProtection="1">
      <alignment wrapText="1"/>
      <protection hidden="1" locked="0"/>
    </xf>
    <xf numFmtId="0" fontId="3" fillId="0" borderId="0" xfId="0" applyFont="1" applyBorder="1" applyAlignment="1" applyProtection="1">
      <alignment wrapText="1"/>
      <protection hidden="1" locked="0"/>
    </xf>
    <xf numFmtId="0" fontId="3" fillId="0" borderId="37" xfId="0" applyFont="1" applyBorder="1" applyAlignment="1" applyProtection="1">
      <alignment wrapText="1"/>
      <protection hidden="1" locked="0"/>
    </xf>
    <xf numFmtId="0" fontId="2" fillId="2" borderId="38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7" fillId="0" borderId="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 topLeftCell="A13">
      <selection activeCell="B32" sqref="B32:F32"/>
    </sheetView>
  </sheetViews>
  <sheetFormatPr defaultColWidth="9.140625" defaultRowHeight="12.75"/>
  <cols>
    <col min="1" max="1" width="4.8515625" style="1" customWidth="1"/>
    <col min="2" max="2" width="31.8515625" style="2" customWidth="1"/>
    <col min="3" max="3" width="22.28125" style="2" customWidth="1"/>
    <col min="4" max="4" width="15.140625" style="2" customWidth="1"/>
    <col min="5" max="5" width="17.8515625" style="2" customWidth="1"/>
    <col min="6" max="6" width="17.28125" style="2" customWidth="1"/>
    <col min="7" max="7" width="4.57421875" style="43" customWidth="1"/>
    <col min="8" max="19" width="9.140625" style="44" customWidth="1"/>
    <col min="20" max="16384" width="9.140625" style="2" customWidth="1"/>
  </cols>
  <sheetData>
    <row r="1" spans="4:6" ht="13.8" thickBot="1">
      <c r="D1" s="51" t="s">
        <v>49</v>
      </c>
      <c r="E1" s="52"/>
      <c r="F1" s="52"/>
    </row>
    <row r="2" spans="1:6" ht="15.75" customHeight="1" thickBot="1">
      <c r="A2" s="62" t="s">
        <v>32</v>
      </c>
      <c r="B2" s="63"/>
      <c r="C2" s="63"/>
      <c r="D2" s="63"/>
      <c r="E2" s="63"/>
      <c r="F2" s="64"/>
    </row>
    <row r="3" spans="1:6" ht="17.25" customHeight="1" thickBot="1">
      <c r="A3" s="65" t="s">
        <v>13</v>
      </c>
      <c r="B3" s="66"/>
      <c r="C3" s="66"/>
      <c r="D3" s="66"/>
      <c r="E3" s="66"/>
      <c r="F3" s="67"/>
    </row>
    <row r="4" spans="1:6" ht="22.5" customHeight="1">
      <c r="A4" s="9">
        <v>1</v>
      </c>
      <c r="B4" s="78" t="s">
        <v>34</v>
      </c>
      <c r="C4" s="79"/>
      <c r="D4" s="79"/>
      <c r="E4" s="80"/>
      <c r="F4" s="8" t="s">
        <v>14</v>
      </c>
    </row>
    <row r="5" spans="1:8" ht="19.5" customHeight="1">
      <c r="A5" s="3" t="s">
        <v>6</v>
      </c>
      <c r="B5" s="71" t="s">
        <v>33</v>
      </c>
      <c r="C5" s="72"/>
      <c r="D5" s="72"/>
      <c r="E5" s="73"/>
      <c r="F5" s="32"/>
      <c r="G5" s="43">
        <f>IF((TRUNC(F5,2)-F5)=0,0,1)</f>
        <v>0</v>
      </c>
      <c r="H5" s="45"/>
    </row>
    <row r="6" spans="1:6" ht="30" customHeight="1">
      <c r="A6" s="9">
        <v>2</v>
      </c>
      <c r="B6" s="74" t="s">
        <v>35</v>
      </c>
      <c r="C6" s="74"/>
      <c r="D6" s="40" t="s">
        <v>0</v>
      </c>
      <c r="E6" s="40" t="s">
        <v>17</v>
      </c>
      <c r="F6" s="8" t="s">
        <v>14</v>
      </c>
    </row>
    <row r="7" spans="1:9" ht="18" customHeight="1">
      <c r="A7" s="3" t="s">
        <v>6</v>
      </c>
      <c r="B7" s="53" t="s">
        <v>12</v>
      </c>
      <c r="C7" s="81"/>
      <c r="D7" s="82"/>
      <c r="E7" s="83"/>
      <c r="F7" s="48">
        <f>'Seznam licencí'!E33</f>
        <v>0</v>
      </c>
      <c r="G7" s="43">
        <f>IF((TRUNC(F7,2)-F7)=0,0,1)</f>
        <v>0</v>
      </c>
      <c r="I7" s="45"/>
    </row>
    <row r="8" spans="1:7" ht="21" customHeight="1">
      <c r="A8" s="3" t="s">
        <v>7</v>
      </c>
      <c r="B8" s="53" t="s">
        <v>11</v>
      </c>
      <c r="C8" s="81"/>
      <c r="D8" s="82"/>
      <c r="E8" s="83"/>
      <c r="F8" s="48">
        <f>'Seznam licencí'!E34</f>
        <v>0</v>
      </c>
      <c r="G8" s="43">
        <f aca="true" t="shared" si="0" ref="G8:G15">IF((TRUNC(F8,2)-F8)=0,0,1)</f>
        <v>0</v>
      </c>
    </row>
    <row r="9" spans="1:7" ht="19.5" customHeight="1">
      <c r="A9" s="3" t="s">
        <v>8</v>
      </c>
      <c r="B9" s="53" t="s">
        <v>39</v>
      </c>
      <c r="C9" s="54"/>
      <c r="D9" s="54"/>
      <c r="E9" s="55"/>
      <c r="F9" s="32"/>
      <c r="G9" s="43">
        <f t="shared" si="0"/>
        <v>0</v>
      </c>
    </row>
    <row r="10" spans="1:7" ht="19.5" customHeight="1">
      <c r="A10" s="3" t="s">
        <v>9</v>
      </c>
      <c r="B10" s="75" t="s">
        <v>43</v>
      </c>
      <c r="C10" s="54"/>
      <c r="D10" s="49"/>
      <c r="E10" s="49"/>
      <c r="F10" s="42">
        <f>D10*E10</f>
        <v>0</v>
      </c>
      <c r="G10" s="43">
        <f t="shared" si="0"/>
        <v>0</v>
      </c>
    </row>
    <row r="11" spans="1:7" ht="20.25" customHeight="1">
      <c r="A11" s="3" t="s">
        <v>10</v>
      </c>
      <c r="B11" s="75" t="s">
        <v>44</v>
      </c>
      <c r="C11" s="54"/>
      <c r="D11" s="49"/>
      <c r="E11" s="49"/>
      <c r="F11" s="31">
        <f>D11*E11</f>
        <v>0</v>
      </c>
      <c r="G11" s="43">
        <f t="shared" si="0"/>
        <v>0</v>
      </c>
    </row>
    <row r="12" spans="1:7" ht="23.25" customHeight="1" thickBot="1">
      <c r="A12" s="28" t="s">
        <v>42</v>
      </c>
      <c r="B12" s="76" t="s">
        <v>51</v>
      </c>
      <c r="C12" s="77"/>
      <c r="D12" s="49"/>
      <c r="E12" s="49"/>
      <c r="F12" s="31">
        <f>D12*E12</f>
        <v>0</v>
      </c>
      <c r="G12" s="43">
        <f t="shared" si="0"/>
        <v>0</v>
      </c>
    </row>
    <row r="13" spans="1:6" ht="13.5" customHeight="1" thickBot="1">
      <c r="A13" s="29"/>
      <c r="B13" s="68" t="s">
        <v>36</v>
      </c>
      <c r="C13" s="69"/>
      <c r="D13" s="69"/>
      <c r="E13" s="70"/>
      <c r="F13" s="30">
        <f>SUM(F7:F12)</f>
        <v>0</v>
      </c>
    </row>
    <row r="14" spans="1:6" ht="24" customHeight="1">
      <c r="A14" s="9">
        <v>3</v>
      </c>
      <c r="B14" s="78" t="s">
        <v>37</v>
      </c>
      <c r="C14" s="79"/>
      <c r="D14" s="79"/>
      <c r="E14" s="80"/>
      <c r="F14" s="8" t="s">
        <v>14</v>
      </c>
    </row>
    <row r="15" spans="1:7" ht="30.75" customHeight="1" thickBot="1">
      <c r="A15" s="3" t="s">
        <v>6</v>
      </c>
      <c r="B15" s="53" t="s">
        <v>52</v>
      </c>
      <c r="C15" s="54"/>
      <c r="D15" s="54"/>
      <c r="E15" s="55"/>
      <c r="F15" s="32"/>
      <c r="G15" s="43">
        <f t="shared" si="0"/>
        <v>0</v>
      </c>
    </row>
    <row r="16" spans="1:6" ht="17.25" customHeight="1" thickBot="1">
      <c r="A16" s="19"/>
      <c r="B16" s="66" t="s">
        <v>15</v>
      </c>
      <c r="C16" s="86"/>
      <c r="D16" s="86"/>
      <c r="E16" s="86"/>
      <c r="F16" s="26">
        <f>F5+F13+F15</f>
        <v>0</v>
      </c>
    </row>
    <row r="17" spans="1:6" ht="17.25" customHeight="1" thickBot="1">
      <c r="A17" s="65" t="s">
        <v>45</v>
      </c>
      <c r="B17" s="66"/>
      <c r="C17" s="66"/>
      <c r="D17" s="66"/>
      <c r="E17" s="66"/>
      <c r="F17" s="26">
        <f>F10+F11+F12</f>
        <v>0</v>
      </c>
    </row>
    <row r="18" spans="1:6" ht="10.5" customHeight="1" thickBot="1">
      <c r="A18" s="12"/>
      <c r="B18" s="10"/>
      <c r="C18" s="11"/>
      <c r="D18" s="11"/>
      <c r="E18" s="11"/>
      <c r="F18" s="13"/>
    </row>
    <row r="19" spans="1:6" ht="18.75" customHeight="1" thickBot="1">
      <c r="A19" s="65" t="s">
        <v>47</v>
      </c>
      <c r="B19" s="66"/>
      <c r="C19" s="66"/>
      <c r="D19" s="66"/>
      <c r="E19" s="66"/>
      <c r="F19" s="67"/>
    </row>
    <row r="20" spans="1:6" ht="42.75" customHeight="1">
      <c r="A20" s="9">
        <v>4</v>
      </c>
      <c r="B20" s="59" t="s">
        <v>48</v>
      </c>
      <c r="C20" s="60"/>
      <c r="D20" s="61"/>
      <c r="E20" s="17" t="s">
        <v>3</v>
      </c>
      <c r="F20" s="16" t="s">
        <v>14</v>
      </c>
    </row>
    <row r="21" spans="1:7" ht="16.5" customHeight="1" thickBot="1">
      <c r="A21" s="3"/>
      <c r="B21" s="53" t="s">
        <v>23</v>
      </c>
      <c r="C21" s="54"/>
      <c r="D21" s="55"/>
      <c r="E21" s="33"/>
      <c r="F21" s="23">
        <f>E21*48</f>
        <v>0</v>
      </c>
      <c r="G21" s="43">
        <f>IF((TRUNC(E21,2)-E21)=0,0,1)</f>
        <v>0</v>
      </c>
    </row>
    <row r="22" spans="1:6" ht="17.25" customHeight="1" thickBot="1">
      <c r="A22" s="19"/>
      <c r="B22" s="87" t="s">
        <v>24</v>
      </c>
      <c r="C22" s="88"/>
      <c r="D22" s="88"/>
      <c r="E22" s="88"/>
      <c r="F22" s="24">
        <f>F21</f>
        <v>0</v>
      </c>
    </row>
    <row r="23" spans="1:6" ht="12" customHeight="1" thickBot="1" thickTop="1">
      <c r="A23" s="56"/>
      <c r="B23" s="57"/>
      <c r="C23" s="57"/>
      <c r="D23" s="57"/>
      <c r="E23" s="57"/>
      <c r="F23" s="58"/>
    </row>
    <row r="24" spans="1:6" ht="15" customHeight="1" thickBot="1">
      <c r="A24" s="65" t="s">
        <v>19</v>
      </c>
      <c r="B24" s="66"/>
      <c r="C24" s="66"/>
      <c r="D24" s="66"/>
      <c r="E24" s="66"/>
      <c r="F24" s="67"/>
    </row>
    <row r="25" spans="1:6" ht="32.25" customHeight="1">
      <c r="A25" s="14">
        <v>5</v>
      </c>
      <c r="B25" s="98" t="s">
        <v>1</v>
      </c>
      <c r="C25" s="99"/>
      <c r="D25" s="99"/>
      <c r="E25" s="18" t="s">
        <v>2</v>
      </c>
      <c r="F25" s="15" t="s">
        <v>4</v>
      </c>
    </row>
    <row r="26" spans="1:11" ht="16.5" customHeight="1" thickBot="1">
      <c r="A26" s="7"/>
      <c r="B26" s="91" t="s">
        <v>25</v>
      </c>
      <c r="C26" s="91"/>
      <c r="D26" s="91"/>
      <c r="E26" s="50"/>
      <c r="F26" s="25">
        <f>E26*200</f>
        <v>0</v>
      </c>
      <c r="G26" s="43">
        <f>IF((TRUNC(E26,2)-E26)=0,0,1)</f>
        <v>0</v>
      </c>
      <c r="K26" s="45"/>
    </row>
    <row r="27" spans="1:6" ht="17.25" customHeight="1" thickBot="1">
      <c r="A27" s="19"/>
      <c r="B27" s="66" t="s">
        <v>5</v>
      </c>
      <c r="C27" s="86"/>
      <c r="D27" s="86"/>
      <c r="E27" s="89"/>
      <c r="F27" s="26">
        <f>SUM(F26)</f>
        <v>0</v>
      </c>
    </row>
    <row r="28" spans="1:6" ht="6.75" customHeight="1" thickBot="1">
      <c r="A28" s="95"/>
      <c r="B28" s="96"/>
      <c r="C28" s="96"/>
      <c r="D28" s="96"/>
      <c r="E28" s="96"/>
      <c r="F28" s="97"/>
    </row>
    <row r="29" spans="1:7" ht="20.25" customHeight="1" thickBot="1">
      <c r="A29" s="90" t="s">
        <v>50</v>
      </c>
      <c r="B29" s="90"/>
      <c r="C29" s="90"/>
      <c r="D29" s="90"/>
      <c r="E29" s="90"/>
      <c r="F29" s="27">
        <f>IF(G29=0,F16+F22+F27,"CHYBA")</f>
        <v>0</v>
      </c>
      <c r="G29" s="43">
        <f>SUM(G5:G27)</f>
        <v>0</v>
      </c>
    </row>
    <row r="30" spans="1:6" ht="27.75" customHeight="1">
      <c r="A30" s="4"/>
      <c r="B30" s="5"/>
      <c r="C30" s="41" t="str">
        <f>IF(G29=0,"","Bylo zadáno více než povolený počet 2 desetinných míst v "&amp;G29&amp;" buňce/buňkách.")</f>
        <v/>
      </c>
      <c r="D30" s="5"/>
      <c r="E30" s="5"/>
      <c r="F30" s="5"/>
    </row>
    <row r="31" spans="1:6" ht="12.75">
      <c r="A31" s="4" t="s">
        <v>18</v>
      </c>
      <c r="B31" s="5"/>
      <c r="C31" s="5"/>
      <c r="D31" s="5"/>
      <c r="E31" s="5"/>
      <c r="F31" s="5"/>
    </row>
    <row r="32" spans="1:8" ht="58.5" customHeight="1">
      <c r="A32" s="6">
        <v>1</v>
      </c>
      <c r="B32" s="92" t="s">
        <v>53</v>
      </c>
      <c r="C32" s="93"/>
      <c r="D32" s="93"/>
      <c r="E32" s="93"/>
      <c r="F32" s="94"/>
      <c r="H32" s="46"/>
    </row>
    <row r="33" spans="1:6" ht="21" customHeight="1">
      <c r="A33" s="22">
        <v>2</v>
      </c>
      <c r="B33" s="84" t="s">
        <v>16</v>
      </c>
      <c r="C33" s="85"/>
      <c r="D33" s="85"/>
      <c r="E33" s="85"/>
      <c r="F33" s="85"/>
    </row>
    <row r="34" spans="1:6" ht="22.5" customHeight="1">
      <c r="A34" s="22">
        <v>3</v>
      </c>
      <c r="B34" s="84" t="s">
        <v>22</v>
      </c>
      <c r="C34" s="85"/>
      <c r="D34" s="85"/>
      <c r="E34" s="85"/>
      <c r="F34" s="85"/>
    </row>
    <row r="35" spans="1:7" ht="12.75">
      <c r="A35" s="4"/>
      <c r="B35" s="20"/>
      <c r="C35" s="20"/>
      <c r="D35" s="20"/>
      <c r="E35" s="20"/>
      <c r="F35" s="20"/>
      <c r="G35" s="47"/>
    </row>
    <row r="36" spans="2:7" ht="12.75">
      <c r="B36" s="21"/>
      <c r="C36" s="21"/>
      <c r="D36" s="21"/>
      <c r="E36" s="21"/>
      <c r="F36" s="21"/>
      <c r="G36" s="47"/>
    </row>
  </sheetData>
  <sheetProtection password="CC06" sheet="1" objects="1" scenarios="1" selectLockedCells="1"/>
  <protectedRanges>
    <protectedRange password="CC06" sqref="F5 D10:E12 F15:F17 E21:F21 F22 E26:F26 F27 F29 F7:F12" name="Oblast1"/>
  </protectedRanges>
  <mergeCells count="31">
    <mergeCell ref="B4:E4"/>
    <mergeCell ref="B34:F34"/>
    <mergeCell ref="B33:F33"/>
    <mergeCell ref="B16:E16"/>
    <mergeCell ref="B22:E22"/>
    <mergeCell ref="B27:E27"/>
    <mergeCell ref="A29:E29"/>
    <mergeCell ref="B26:D26"/>
    <mergeCell ref="A19:F19"/>
    <mergeCell ref="B32:F32"/>
    <mergeCell ref="A28:F28"/>
    <mergeCell ref="B25:D25"/>
    <mergeCell ref="A24:F24"/>
    <mergeCell ref="A17:E17"/>
    <mergeCell ref="B10:C10"/>
    <mergeCell ref="D1:F1"/>
    <mergeCell ref="B21:D21"/>
    <mergeCell ref="A23:F23"/>
    <mergeCell ref="B20:D20"/>
    <mergeCell ref="A2:F2"/>
    <mergeCell ref="A3:F3"/>
    <mergeCell ref="B13:E13"/>
    <mergeCell ref="B5:E5"/>
    <mergeCell ref="B15:E15"/>
    <mergeCell ref="B6:C6"/>
    <mergeCell ref="B11:C11"/>
    <mergeCell ref="B12:C12"/>
    <mergeCell ref="B14:E14"/>
    <mergeCell ref="B7:E7"/>
    <mergeCell ref="B8:E8"/>
    <mergeCell ref="B9:E9"/>
  </mergeCells>
  <dataValidations count="3">
    <dataValidation type="decimal" operator="greaterThanOrEqual" allowBlank="1" showInputMessage="1" showErrorMessage="1" error="Je nutné doplnit cenu s přesností na dvě desetinná čísla." sqref="F29">
      <formula1>0.01</formula1>
    </dataValidation>
    <dataValidation operator="greaterThanOrEqual" allowBlank="1" showInputMessage="1" showErrorMessage="1" error="ddd" sqref="F7:F8"/>
    <dataValidation type="decimal" operator="greaterThanOrEqual" allowBlank="1" showInputMessage="1" showErrorMessage="1" error="Je nutné doplnit cenu s přesností na dvě desetinná čísla. " sqref="F5 F9 D10:E12 F15 E21 E26">
      <formula1>0.01</formula1>
    </dataValidation>
  </dataValidations>
  <printOptions/>
  <pageMargins left="0.5905511811023623" right="0.3937007874015748" top="0.1968503937007874" bottom="0.31496062992125984" header="0.11811023622047245" footer="0.11811023622047245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 topLeftCell="A1">
      <pane ySplit="3" topLeftCell="A7" activePane="bottomLeft" state="frozen"/>
      <selection pane="bottomLeft" activeCell="E33" sqref="E33"/>
    </sheetView>
  </sheetViews>
  <sheetFormatPr defaultColWidth="9.140625" defaultRowHeight="12.75"/>
  <cols>
    <col min="1" max="1" width="18.57421875" style="36" customWidth="1"/>
    <col min="2" max="2" width="14.140625" style="36" customWidth="1"/>
    <col min="3" max="3" width="16.00390625" style="36" customWidth="1"/>
    <col min="4" max="5" width="24.421875" style="36" customWidth="1"/>
    <col min="6" max="16384" width="9.140625" style="36" customWidth="1"/>
  </cols>
  <sheetData>
    <row r="1" spans="1:3" ht="15.6">
      <c r="A1" s="34" t="s">
        <v>28</v>
      </c>
      <c r="B1" s="34"/>
      <c r="C1" s="35"/>
    </row>
    <row r="3" spans="1:5" ht="15.6">
      <c r="A3" s="37" t="s">
        <v>20</v>
      </c>
      <c r="B3" s="37" t="s">
        <v>29</v>
      </c>
      <c r="C3" s="37" t="s">
        <v>21</v>
      </c>
      <c r="D3" s="38" t="s">
        <v>30</v>
      </c>
      <c r="E3" s="37" t="s">
        <v>38</v>
      </c>
    </row>
    <row r="4" spans="1:5" ht="12.75">
      <c r="A4" s="37"/>
      <c r="B4" s="37"/>
      <c r="C4" s="37"/>
      <c r="D4" s="37"/>
      <c r="E4" s="37"/>
    </row>
    <row r="5" spans="1:5" ht="12.75">
      <c r="A5" s="37"/>
      <c r="B5" s="37"/>
      <c r="C5" s="37"/>
      <c r="D5" s="37"/>
      <c r="E5" s="37"/>
    </row>
    <row r="6" spans="1:5" ht="12.75">
      <c r="A6" s="37"/>
      <c r="B6" s="37"/>
      <c r="C6" s="37"/>
      <c r="D6" s="37"/>
      <c r="E6" s="37"/>
    </row>
    <row r="7" spans="1:5" ht="12.75">
      <c r="A7" s="37"/>
      <c r="B7" s="37"/>
      <c r="C7" s="37"/>
      <c r="D7" s="37"/>
      <c r="E7" s="37"/>
    </row>
    <row r="8" spans="1:5" ht="12.75">
      <c r="A8" s="37"/>
      <c r="B8" s="37"/>
      <c r="C8" s="37"/>
      <c r="D8" s="37"/>
      <c r="E8" s="37"/>
    </row>
    <row r="9" spans="1:5" ht="12.75">
      <c r="A9" s="37"/>
      <c r="B9" s="37"/>
      <c r="C9" s="37"/>
      <c r="D9" s="37"/>
      <c r="E9" s="37"/>
    </row>
    <row r="10" spans="1:5" ht="12.75">
      <c r="A10" s="37"/>
      <c r="B10" s="37"/>
      <c r="C10" s="37"/>
      <c r="D10" s="37"/>
      <c r="E10" s="37"/>
    </row>
    <row r="11" spans="1:5" ht="12.75">
      <c r="A11" s="37"/>
      <c r="B11" s="37"/>
      <c r="C11" s="37"/>
      <c r="D11" s="37"/>
      <c r="E11" s="37"/>
    </row>
    <row r="12" spans="1:5" ht="12.75">
      <c r="A12" s="37"/>
      <c r="B12" s="37"/>
      <c r="C12" s="37"/>
      <c r="D12" s="37"/>
      <c r="E12" s="37"/>
    </row>
    <row r="13" spans="1:5" ht="12.75">
      <c r="A13" s="37"/>
      <c r="B13" s="37"/>
      <c r="C13" s="37"/>
      <c r="D13" s="37"/>
      <c r="E13" s="37"/>
    </row>
    <row r="14" spans="1:5" ht="12.75">
      <c r="A14" s="37"/>
      <c r="B14" s="37"/>
      <c r="C14" s="37"/>
      <c r="D14" s="37"/>
      <c r="E14" s="37"/>
    </row>
    <row r="15" spans="1:5" ht="12.75">
      <c r="A15" s="37"/>
      <c r="B15" s="37"/>
      <c r="C15" s="37"/>
      <c r="D15" s="37"/>
      <c r="E15" s="37"/>
    </row>
    <row r="16" spans="1:5" ht="12.75">
      <c r="A16" s="37"/>
      <c r="B16" s="37"/>
      <c r="C16" s="37"/>
      <c r="D16" s="37"/>
      <c r="E16" s="37"/>
    </row>
    <row r="17" spans="1:5" ht="12.75">
      <c r="A17" s="37"/>
      <c r="B17" s="37"/>
      <c r="C17" s="37"/>
      <c r="D17" s="37"/>
      <c r="E17" s="37"/>
    </row>
    <row r="18" spans="1:5" ht="12.75">
      <c r="A18" s="37"/>
      <c r="B18" s="37"/>
      <c r="C18" s="37"/>
      <c r="D18" s="37"/>
      <c r="E18" s="37"/>
    </row>
    <row r="19" spans="1:5" ht="12.75">
      <c r="A19" s="37"/>
      <c r="B19" s="37"/>
      <c r="C19" s="37"/>
      <c r="D19" s="37"/>
      <c r="E19" s="37"/>
    </row>
    <row r="20" spans="1:5" ht="12.75">
      <c r="A20" s="37"/>
      <c r="B20" s="37"/>
      <c r="C20" s="37"/>
      <c r="D20" s="37"/>
      <c r="E20" s="37"/>
    </row>
    <row r="21" spans="1:5" ht="12.75">
      <c r="A21" s="37"/>
      <c r="B21" s="37"/>
      <c r="C21" s="37"/>
      <c r="D21" s="37"/>
      <c r="E21" s="37"/>
    </row>
    <row r="22" spans="1:5" ht="12.75">
      <c r="A22" s="37"/>
      <c r="B22" s="37"/>
      <c r="C22" s="37"/>
      <c r="D22" s="37"/>
      <c r="E22" s="37"/>
    </row>
    <row r="23" spans="1:5" ht="12.75">
      <c r="A23" s="37"/>
      <c r="B23" s="37"/>
      <c r="C23" s="37"/>
      <c r="D23" s="37"/>
      <c r="E23" s="37"/>
    </row>
    <row r="24" spans="1:5" ht="12.75">
      <c r="A24" s="37"/>
      <c r="B24" s="37"/>
      <c r="C24" s="37"/>
      <c r="D24" s="37"/>
      <c r="E24" s="37"/>
    </row>
    <row r="25" spans="1:5" ht="12.75">
      <c r="A25" s="37"/>
      <c r="B25" s="37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37"/>
      <c r="B28" s="37"/>
      <c r="C28" s="37"/>
      <c r="D28" s="37"/>
      <c r="E28" s="37"/>
    </row>
    <row r="29" spans="1:5" ht="12.75">
      <c r="A29" s="37"/>
      <c r="B29" s="37"/>
      <c r="C29" s="37"/>
      <c r="D29" s="37"/>
      <c r="E29" s="37"/>
    </row>
    <row r="30" spans="1:5" ht="12.75">
      <c r="A30" s="37"/>
      <c r="B30" s="37"/>
      <c r="C30" s="37"/>
      <c r="D30" s="37"/>
      <c r="E30" s="37"/>
    </row>
    <row r="31" spans="1:5" ht="12.75">
      <c r="A31" s="37"/>
      <c r="B31" s="37"/>
      <c r="C31" s="37"/>
      <c r="D31" s="37"/>
      <c r="E31" s="37"/>
    </row>
    <row r="32" spans="1:5" ht="12.75">
      <c r="A32" s="37"/>
      <c r="B32" s="37"/>
      <c r="C32" s="37"/>
      <c r="D32" s="37"/>
      <c r="E32" s="37"/>
    </row>
    <row r="33" spans="1:5" ht="12.75">
      <c r="A33" s="105" t="s">
        <v>41</v>
      </c>
      <c r="B33" s="106"/>
      <c r="C33" s="106"/>
      <c r="D33" s="107"/>
      <c r="E33" s="37"/>
    </row>
    <row r="34" spans="1:5" ht="12.75">
      <c r="A34" s="105" t="s">
        <v>40</v>
      </c>
      <c r="B34" s="106"/>
      <c r="C34" s="106"/>
      <c r="D34" s="107"/>
      <c r="E34" s="37"/>
    </row>
    <row r="38" spans="1:4" ht="12.75">
      <c r="A38" s="37" t="s">
        <v>26</v>
      </c>
      <c r="B38" s="105"/>
      <c r="C38" s="106"/>
      <c r="D38" s="107"/>
    </row>
    <row r="39" spans="1:4" ht="12.75">
      <c r="A39" s="39">
        <v>1</v>
      </c>
      <c r="B39" s="102" t="s">
        <v>31</v>
      </c>
      <c r="C39" s="103"/>
      <c r="D39" s="104"/>
    </row>
    <row r="40" spans="1:4" ht="24.75" customHeight="1">
      <c r="A40" s="39">
        <v>2</v>
      </c>
      <c r="B40" s="100" t="s">
        <v>27</v>
      </c>
      <c r="C40" s="101"/>
      <c r="D40" s="101"/>
    </row>
    <row r="41" spans="1:4" ht="51" customHeight="1">
      <c r="A41" s="39">
        <v>3</v>
      </c>
      <c r="B41" s="102" t="s">
        <v>46</v>
      </c>
      <c r="C41" s="103"/>
      <c r="D41" s="104"/>
    </row>
  </sheetData>
  <mergeCells count="6">
    <mergeCell ref="B40:D40"/>
    <mergeCell ref="B41:D41"/>
    <mergeCell ref="B38:D38"/>
    <mergeCell ref="B39:D39"/>
    <mergeCell ref="A33:D33"/>
    <mergeCell ref="A34:D34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Lukšová Michaela</cp:lastModifiedBy>
  <cp:lastPrinted>2016-02-25T13:05:45Z</cp:lastPrinted>
  <dcterms:created xsi:type="dcterms:W3CDTF">2011-02-14T08:52:57Z</dcterms:created>
  <dcterms:modified xsi:type="dcterms:W3CDTF">2016-06-14T13:21:48Z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-235605834</vt:i4>
  </property>
  <property fmtid="{D5CDD505-2E9C-101B-9397-08002B2CF9AE}" pid="4" name="_EmailSubject">
    <vt:lpwstr>cenová tabulka</vt:lpwstr>
  </property>
  <property fmtid="{D5CDD505-2E9C-101B-9397-08002B2CF9AE}" pid="5" name="_AuthorEmail">
    <vt:lpwstr>Martin.Vasut@cnb.cz</vt:lpwstr>
  </property>
  <property fmtid="{D5CDD505-2E9C-101B-9397-08002B2CF9AE}" pid="6" name="_AuthorEmailDisplayName">
    <vt:lpwstr>Vašut Martin</vt:lpwstr>
  </property>
  <property fmtid="{D5CDD505-2E9C-101B-9397-08002B2CF9AE}" pid="7" name="_PreviousAdHocReviewCycleID">
    <vt:i4>228878385</vt:i4>
  </property>
</Properties>
</file>