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Veřejné zakázky\2026 veřejné zakázky\26010 - ZPŘ - Modernizace audio a video infrastruktury\3. Výzva k podání nabídek vč. příloh\"/>
    </mc:Choice>
  </mc:AlternateContent>
  <xr:revisionPtr revIDLastSave="0" documentId="13_ncr:1_{36CBA74D-C575-4434-9C67-E450E658743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V" sheetId="14" r:id="rId1"/>
  </sheets>
  <definedNames>
    <definedName name="_xlnm.Print_Area" localSheetId="0">AV!$A$4:$H$5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14" l="1"/>
  <c r="G40" i="14"/>
  <c r="G41" i="14"/>
  <c r="G42" i="14"/>
  <c r="G39" i="14"/>
  <c r="G8" i="14"/>
  <c r="G9" i="14"/>
  <c r="G12" i="14" l="1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5" i="14"/>
  <c r="G11" i="14"/>
  <c r="G10" i="14"/>
  <c r="G36" i="14" l="1"/>
  <c r="G44" i="14" s="1"/>
  <c r="A11" i="14" l="1"/>
  <c r="A12" i="14" s="1"/>
  <c r="A13" i="14" s="1"/>
  <c r="A14" i="14" s="1"/>
  <c r="A15" i="14" s="1"/>
  <c r="A16" i="14" s="1"/>
  <c r="A17" i="14" s="1"/>
  <c r="A18" i="14" s="1"/>
  <c r="A23" i="14" l="1"/>
  <c r="A24" i="14" s="1"/>
  <c r="A25" i="14" s="1"/>
  <c r="A26" i="14" l="1"/>
  <c r="A27" i="14" l="1"/>
  <c r="A28" i="14" s="1"/>
  <c r="A29" i="14" s="1"/>
  <c r="A30" i="14" s="1"/>
  <c r="A31" i="14" s="1"/>
  <c r="A32" i="14" s="1"/>
  <c r="A33" i="14" s="1"/>
  <c r="G45" i="14" l="1"/>
</calcChain>
</file>

<file path=xl/sharedStrings.xml><?xml version="1.0" encoding="utf-8"?>
<sst xmlns="http://schemas.openxmlformats.org/spreadsheetml/2006/main" count="117" uniqueCount="84">
  <si>
    <t>č.</t>
  </si>
  <si>
    <t>Zařízení</t>
  </si>
  <si>
    <t>ks</t>
  </si>
  <si>
    <t>Instalace</t>
  </si>
  <si>
    <t>Programování</t>
  </si>
  <si>
    <t>Kabeláž</t>
  </si>
  <si>
    <t>set</t>
  </si>
  <si>
    <t>Servis DSP</t>
  </si>
  <si>
    <t>19" flightcase 2U</t>
  </si>
  <si>
    <t>Enkoder</t>
  </si>
  <si>
    <t>Decoder</t>
  </si>
  <si>
    <t>Výkonný mini enkoder bez ventilátoru s podporou rozlišení 4K/60 (4:4:4), HDCP 2.3,  AES67, Bit rate 250 - 900 Mbps, HDMI in/out, seriál, LAN,  Max.přenosová rychlost videa 18 Gbp</t>
  </si>
  <si>
    <t>Výkonný mini dekoder bez ventilátoru s podporou rozlišení 4K/60 (4:4:4), HDCP 2.3, HDMI out, seriál, IR, LAN,  Max.přenosová rychlost videa 18 Gbp</t>
  </si>
  <si>
    <t>Decoder se scalerem</t>
  </si>
  <si>
    <t>Výkonný mini dekoder bez ventilátoru se scalerem a s podporou rozlišení 4K/60 (4:4:4), HDCP 2.3, HDMI out, seriál, IR, LAN,  Max.přenosová rychlost videa 18 Gbp</t>
  </si>
  <si>
    <t>Řídicí jednotka IP</t>
  </si>
  <si>
    <t xml:space="preserve">Řídicí jednotka systému AV over IP pro konfiguraci, monitorování, ovládání, zálohování, provádění diagnostiky, 2x LAN, podpora protokolů IPv4, TCP, UDP, DHCP, HTTPS, PTPv2, IGMPv2/v3, SSH, bezpečnost: AES-256, 802.1X, Ověřování Active Directory </t>
  </si>
  <si>
    <t>Centrála řídicího systému</t>
  </si>
  <si>
    <t>Centrála řídicího systému - LAN, USB 2.0, 3x seriál, 8x IR, 8x I/O, 8x relé, 1x SD slot, pamět min. 2 GB RAM/ 8 GB flash</t>
  </si>
  <si>
    <t>Switch</t>
  </si>
  <si>
    <t>DSP matice</t>
  </si>
  <si>
    <t>AEC modul</t>
  </si>
  <si>
    <t>Zesilovač</t>
  </si>
  <si>
    <t>Dante - XLR bridge</t>
  </si>
  <si>
    <t>Dante - XLR adapter</t>
  </si>
  <si>
    <t>Dante - USB-C adapter</t>
  </si>
  <si>
    <t>Dante - USB adapter</t>
  </si>
  <si>
    <t>Dante - Bluetooth adapter</t>
  </si>
  <si>
    <t>DANTE karta pro Mixpult</t>
  </si>
  <si>
    <t xml:space="preserve">HDMI switcher, 1x HDMI IN, 2x HDMI OUT, 1x port RS232,  podpora rozlišení min. 4K@60Hz (4:4:4), HDR10, HDCP 2.2, </t>
  </si>
  <si>
    <t>Switch HDMI 2x1</t>
  </si>
  <si>
    <t>PC ALL-IN-ONE dotykový</t>
  </si>
  <si>
    <t>NTB dotykový</t>
  </si>
  <si>
    <t>Aplikace řídicího systému pro tablet, All in One PC a notebook.</t>
  </si>
  <si>
    <t xml:space="preserve"> Popis zařízení s minimálními parametry</t>
  </si>
  <si>
    <t xml:space="preserve">Volně konfigurovatelná síťová digitální DSP audio matice, min. 12x8 lokálních I/O kanálů + 64x64 I/O kanálů přes 1Gb ethernet prostřednictvím digitální audio sběrnice Dante, 8x8kanálové rozhraní USB pro přehrávání/záznam a připojení SW kodeků. Pro každý mikrofonní vstup volitelné phantomové napájení 48V a nezávislá eliminace zpětné vazby úzkopásmovými filtry s automatickou detekcí, možnost doplnění modulu eliminace echa AEC, celkový nastavitelný audio delay min. 60s. Úroveň šumu mikrofonních vstupů EIN &lt; -110 dB, frekvenční rozsah (A/D/A) min. 20Hz-20kHz ±1.5dB, dynamický rozsah (A/D/A) &gt;107dB, odstup mezi kanály (A/D/A) &gt;107dB. Integrovaný gigabitový ethernet switch s možností redundantního nebo Daisy-Chain zapojení. Podsvětlený LCD nebo OLED displej, možnost externího řízení přes TCP/IP a RS232, min. 6+6 logických vstupů / výstupů GPIO. </t>
  </si>
  <si>
    <t xml:space="preserve">Digitální výkonový zesilovač s DSP a Dante, výstupní výkon min. 2x 1400W do impedance 2-4 ohmů a 2x 1100W do impedance 8 ohmů. Vstupní konektory XLR, výstupní konektory Speakon, provedení do 19" racku s instalační výškou 1U. </t>
  </si>
  <si>
    <t xml:space="preserve">4kanálové DSP Dante audio rozhraní s podporou vzorkovací frekvence 96 kHz, provedení pro mobilní použití, 2x symetrický vstup Mic/Line s volitelným phantomovým napájením 48V s konektory XLR, 2x symetrický výstup s úrovní Mic/Line s konektory XLR, 2x redundantní Dante/AES67 port s konektory EtherCON nebo ekvivalentními, napájení PoE. Interní DSP processing s min. 4x param. EQ a delayem 25ms na kanál, možnost uložení různých DSP nastavení do uživatelských presetů. Nastavitelná vstupní citlivost i výstupní úroveň včetně mikrofonní. Možnost integrace do nadřízených systémů a nadstaveb přes API příkazy. Odolné celokovové šasi vhodné pro stand-alone použití, výška pouze 1U, pasivní chlazení. </t>
  </si>
  <si>
    <t xml:space="preserve">8kanálové DSP Dante audio rozhraní s podporou vzorkovací frekvence 96 kHz, provedení pro mobilní použití, 4x symetrický vstup Mic/Line s volitelným phantomovým napájením 48V s konektory XLR, 4x symetrický výstup s úrovní Mic/Line s konektory XLR, 2x redundantní Dante/AES67 port s konektory EtherCON nebo ekvivalentními, napájení PoE. Interní DSP processing s min. 4x param. EQ a delayem 25ms na kanál, možnost uložení různých DSP nastavení do uživatelských presetů. Nastavitelná vstupní citlivost i výstupní úroveň včetně mikrofonní. Možnost integrace do nadřízených systémů a nadstaveb přes API příkazy. Odolné celokovové šasi vhodné pro stand-alone použití, výška pouze 1U, pasivní chlazení. </t>
  </si>
  <si>
    <t xml:space="preserve">16kanálové DSP Dante audio rozhraní s podporou vzorkovací frekvence 96 kHz, provedení pro mobilní použití, 8x symetrický vstup Mic/Line s volitelným phantomovým napájením 48V s konektory XLR, 8x symetrický výstup s úrovní Mic/Line s konektory XLR, 2x redundantní Dante/AES67 port s konektory EtherCON nebo ekvivalentními, napájení PoE. Interní DSP processing s min. 4x param. EQ a delayem 25ms na kanál, možnost uložení různých DSP nastavení do uživatelských presetů. Nastavitelná vstupní citlivost i výstupní úroveň včetně mikrofonní. Možnost integrace do nadřízených systémů a nadstaveb přes API příkazy. Odolné celokovové šasi vhodné pro stand-alone použití, výška pouze 1U, pasivní chlazení. </t>
  </si>
  <si>
    <t>2U case na vybavení pro 19 "jednotky. Robustní konstrukce, hliníkové profily, kovové rohy.</t>
  </si>
  <si>
    <t xml:space="preserve">2kanálový vstupní převodník Analog &gt; Dante s podporou vzorkovací frekvence až do 96 kHz, 2x symetrický vstup XLR, frekvenční rozsah min. 20Hz-20kHz, dynamický rozsah / odstup S/N min. 100dB, THD+N max. 0.1%. </t>
  </si>
  <si>
    <t xml:space="preserve">2kanálový vstupní převodník Dante &gt; Analog s podporou vzorkovací frekvence až do 96 kHz, 2x symetrický výstup XLR, frekvenční rozsah min. 20Hz-20kHz, dynamický rozsah / odstup S/N min. 100dB, THD+N max. 0.1%. </t>
  </si>
  <si>
    <t xml:space="preserve">2kanálový vstupní převodník Bluetooth &gt; Dante s podporou vzorkovací frekvence až do 96 kHz, rozhraní Bluetooth 5.1.  </t>
  </si>
  <si>
    <t>48 Port PoE switch pro AV over IP, Speciální switch pro AV technologie s přednastavením proflu AV over IP</t>
  </si>
  <si>
    <t>kpl</t>
  </si>
  <si>
    <t>USB - Dante převodník, 2×2 USB audio adaptér, Plug &amp; Play, USB-A, Podpora Dante a AES67, napájení PoE nebo USB</t>
  </si>
  <si>
    <t>2kanálový obousměrný převodník USB-C &lt;&gt; Dante osazený originálním čipsetem Audinate Ultimo, rozhraní USB 2.0, volitelné napájení PoE / USB-C. USB audio vstup až 96kHz / 24bit, USB audio výstup až 192kHz / 24bit. Certifikace TAA</t>
  </si>
  <si>
    <t>md</t>
  </si>
  <si>
    <t>AV TECHNIKA</t>
  </si>
  <si>
    <t>Rozšiřující karta s rozhraním Dante 32x32 pro stávající mixážní pult Midas M32 Live</t>
  </si>
  <si>
    <t>CENOVÁ TABULKA</t>
  </si>
  <si>
    <t>"Modernizace audio a video infrastruktury velkého sálu Kongresového centra ČNB"</t>
  </si>
  <si>
    <t xml:space="preserve">Celková nabídková cena v Kč bez DPH </t>
  </si>
  <si>
    <t xml:space="preserve">Celková nabídková cena v Kč s DPH </t>
  </si>
  <si>
    <r>
      <t xml:space="preserve">Výrobce + model
</t>
    </r>
    <r>
      <rPr>
        <b/>
        <i/>
        <sz val="12"/>
        <rFont val="Times New Roman"/>
        <family val="1"/>
        <charset val="238"/>
      </rPr>
      <t>(doplní dodavatel)</t>
    </r>
  </si>
  <si>
    <r>
      <t>All In One PC 27" min. rozlišení obrazu 2560 × 1440 px, Procesor - Benchmark Multi‑Core min. 15.652 bodů,</t>
    </r>
    <r>
      <rPr>
        <sz val="12"/>
        <color rgb="FFFF0000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integrovaná grafická karta, RAM 32GB DDR5, SSD 1000 GB, Bez mechaniky, Wi-Fi, HDMI a DisplayPort 1,4, 2× USB 3.2, 5× USB 2.0, myš, klávesnice a webová kamera, Windows 11 Pro</t>
    </r>
  </si>
  <si>
    <t>ROČNÍ PREVENTIVNÍ KONTROLY, MIMOZÁRUČNÍ A POZÁRUČNÍ SERVIS</t>
  </si>
  <si>
    <t>Položka</t>
  </si>
  <si>
    <t>*) Předpokládaný počet jednotek je uveden pouze za účelem porovnání nabídek a vychází z předpokládaného čerpání výše uvedených jednotek zadavatelem (v souladu se zákonem o zadávání veřejných zakázek po dobu 4 let). Zadavatel si vyhrazuje právo uvedené množství čerpat dle svých reálných potřeb, skutečné počty se tak mohou od předpokládaného počtu lišit.</t>
  </si>
  <si>
    <t>Mimozáruční opravy</t>
  </si>
  <si>
    <t>Pozáruční opravy</t>
  </si>
  <si>
    <t>hod.</t>
  </si>
  <si>
    <t>Cena za jednotku
v Kč bez DPH</t>
  </si>
  <si>
    <t>Jednotka</t>
  </si>
  <si>
    <t>Počet
jednotek*</t>
  </si>
  <si>
    <t>Počet
jednotek</t>
  </si>
  <si>
    <t>Cena celkem
za uvedený počet jednotek</t>
  </si>
  <si>
    <t>Celková cena za dílo (čl. III odst. 1 smlouvy)</t>
  </si>
  <si>
    <t>Cena za výjezd</t>
  </si>
  <si>
    <t>Preventivní servis (roční preventivní kontrola)</t>
  </si>
  <si>
    <t>Dodavatel vyplní pouze žlutě podbarvená pole!</t>
  </si>
  <si>
    <t>Příloha č. 2 výzvy</t>
  </si>
  <si>
    <t>Zaškolení zaměstnanců objednatele</t>
  </si>
  <si>
    <r>
      <t xml:space="preserve">Cena za jednotku 
v Kč bez DPH
</t>
    </r>
    <r>
      <rPr>
        <b/>
        <i/>
        <sz val="12"/>
        <rFont val="Times New Roman"/>
        <family val="1"/>
        <charset val="238"/>
      </rPr>
      <t>(doplní dodavatel)</t>
    </r>
  </si>
  <si>
    <t>Modul eliminace echa AEC pro DSP matici, umožňuje nezávislé zpracování min. 8 kanálů s 8 nezávislými referencemi.</t>
  </si>
  <si>
    <t>Výchozí SW konfigurace maticové jednotky vč. DSP nastavení a 1x PC GUI - vše se rozumí předem u dodavatele, nikoliv na místě instalace.</t>
  </si>
  <si>
    <t>Aplikace řídicího systému</t>
  </si>
  <si>
    <t>Instalace techniky, zprovoznění, dotažení tras SFTP.CAT7 z režie do přípojných místa v sále dle TZ</t>
  </si>
  <si>
    <t>Školený programátor</t>
  </si>
  <si>
    <t>Propojovací kabeláž komponent HDMI, LAN, vč. UTP kabel CAT 7 S-FTP</t>
  </si>
  <si>
    <t>Zaškolení v rozsahu potřebném pro užívání díla</t>
  </si>
  <si>
    <t>Cena za jednu roční preventivní kontrolu dodané AV techinky</t>
  </si>
  <si>
    <t>Notebook - Procesor - Benchmark Multi‑Core min. 10.024 bodů,, dotykový 16" IPS antireflexní, rozlišení min. 1920 × 1200 px, RAM 32GB DDR5-SDRAM, integrovaná grafická karta, SSD 1000GB, numerická klávesnice, podsvícená klávesnice, webkamera, USB 3.2 Gen 1, USB-C, čtečka otisků prstů, WiFi 7, WiFi, 5G modem, Bluetooth, Windows 11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</si>
</sst>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Kč&quot;;[Red]\-#,##0\ &quot;Kč&quot;"/>
    <numFmt numFmtId="8" formatCode="#,##0.00\ &quot;Kč&quot;;[Red]\-#,##0.00\ &quot;Kč&quot;"/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"/>
    <numFmt numFmtId="165" formatCode="#,##0.\-\ "/>
    <numFmt numFmtId="166" formatCode="_-* #,##0_-;\-* #,##0_-;_-* &quot;-&quot;??_-;_-@_-"/>
    <numFmt numFmtId="167" formatCode="#,##0.00_ ;\-#,##0.00\ "/>
  </numFmts>
  <fonts count="3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Helv"/>
    </font>
    <font>
      <u/>
      <sz val="10"/>
      <color indexed="12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sz val="10"/>
      <name val="Helv"/>
      <charset val="204"/>
    </font>
    <font>
      <b/>
      <i/>
      <sz val="10"/>
      <name val="Times New Roman"/>
      <family val="1"/>
      <charset val="238"/>
    </font>
    <font>
      <sz val="8"/>
      <name val="HelveticaNewE"/>
      <charset val="238"/>
    </font>
    <font>
      <b/>
      <i/>
      <sz val="10"/>
      <color indexed="9"/>
      <name val="Albertus Medium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</font>
    <font>
      <u/>
      <sz val="10"/>
      <color indexed="12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sz val="16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DADA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41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26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7">
    <xf numFmtId="0" fontId="0" fillId="0" borderId="0"/>
    <xf numFmtId="0" fontId="4" fillId="0" borderId="0"/>
    <xf numFmtId="0" fontId="8" fillId="0" borderId="0" applyProtection="0"/>
    <xf numFmtId="0" fontId="4" fillId="0" borderId="0"/>
    <xf numFmtId="0" fontId="4" fillId="0" borderId="0"/>
    <xf numFmtId="0" fontId="8" fillId="0" borderId="0" applyProtection="0"/>
    <xf numFmtId="38" fontId="1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1" fillId="0" borderId="0"/>
    <xf numFmtId="0" fontId="12" fillId="0" borderId="0"/>
    <xf numFmtId="40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0" fontId="4" fillId="0" borderId="0"/>
    <xf numFmtId="0" fontId="4" fillId="0" borderId="0"/>
    <xf numFmtId="3" fontId="13" fillId="0" borderId="0"/>
    <xf numFmtId="164" fontId="14" fillId="0" borderId="0" applyFill="0" applyBorder="0" applyProtection="0">
      <alignment horizontal="right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5" fillId="2" borderId="1"/>
    <xf numFmtId="0" fontId="3" fillId="0" borderId="0"/>
    <xf numFmtId="0" fontId="6" fillId="0" borderId="0"/>
    <xf numFmtId="0" fontId="3" fillId="0" borderId="0"/>
    <xf numFmtId="0" fontId="8" fillId="0" borderId="0"/>
    <xf numFmtId="0" fontId="19" fillId="0" borderId="0"/>
    <xf numFmtId="0" fontId="3" fillId="0" borderId="0"/>
    <xf numFmtId="0" fontId="2" fillId="0" borderId="0"/>
    <xf numFmtId="0" fontId="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6" fillId="0" borderId="0" applyFont="0"/>
    <xf numFmtId="0" fontId="3" fillId="3" borderId="2" applyNumberFormat="0" applyFont="0" applyAlignment="0" applyProtection="0"/>
    <xf numFmtId="0" fontId="3" fillId="3" borderId="2" applyNumberFormat="0" applyFont="0" applyAlignment="0" applyProtection="0"/>
    <xf numFmtId="0" fontId="4" fillId="0" borderId="0"/>
    <xf numFmtId="0" fontId="4" fillId="0" borderId="0"/>
    <xf numFmtId="49" fontId="17" fillId="0" borderId="3">
      <alignment horizontal="left" vertical="center" wrapText="1"/>
    </xf>
    <xf numFmtId="8" fontId="10" fillId="0" borderId="0" applyFont="0" applyFill="0" applyBorder="0" applyAlignment="0" applyProtection="0"/>
    <xf numFmtId="8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</cellStyleXfs>
  <cellXfs count="103">
    <xf numFmtId="0" fontId="0" fillId="0" borderId="0" xfId="0"/>
    <xf numFmtId="0" fontId="21" fillId="4" borderId="0" xfId="0" applyFont="1" applyFill="1" applyAlignment="1">
      <alignment horizontal="right" vertical="top"/>
    </xf>
    <xf numFmtId="0" fontId="21" fillId="5" borderId="0" xfId="0" applyFont="1" applyFill="1" applyAlignment="1">
      <alignment vertical="top"/>
    </xf>
    <xf numFmtId="0" fontId="21" fillId="0" borderId="0" xfId="0" applyFont="1" applyAlignment="1">
      <alignment horizontal="right" vertical="top"/>
    </xf>
    <xf numFmtId="0" fontId="21" fillId="5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right" vertical="center"/>
    </xf>
    <xf numFmtId="0" fontId="23" fillId="4" borderId="0" xfId="0" applyFont="1" applyFill="1" applyAlignment="1">
      <alignment horizontal="left" vertical="center" wrapText="1"/>
    </xf>
    <xf numFmtId="0" fontId="0" fillId="4" borderId="0" xfId="0" applyFill="1" applyAlignment="1">
      <alignment vertical="center"/>
    </xf>
    <xf numFmtId="166" fontId="21" fillId="5" borderId="0" xfId="0" applyNumberFormat="1" applyFont="1" applyFill="1" applyAlignment="1">
      <alignment vertical="center"/>
    </xf>
    <xf numFmtId="0" fontId="5" fillId="5" borderId="0" xfId="27" applyFill="1" applyAlignment="1" applyProtection="1">
      <alignment vertical="center"/>
    </xf>
    <xf numFmtId="0" fontId="0" fillId="5" borderId="0" xfId="0" applyFill="1" applyAlignment="1">
      <alignment horizontal="left" vertical="center" wrapText="1"/>
    </xf>
    <xf numFmtId="0" fontId="0" fillId="8" borderId="0" xfId="0" applyFill="1" applyAlignment="1">
      <alignment horizontal="left" vertical="center" wrapText="1"/>
    </xf>
    <xf numFmtId="0" fontId="24" fillId="8" borderId="0" xfId="0" applyFont="1" applyFill="1" applyAlignment="1">
      <alignment vertical="center"/>
    </xf>
    <xf numFmtId="0" fontId="22" fillId="8" borderId="0" xfId="0" applyFont="1" applyFill="1" applyAlignment="1">
      <alignment horizontal="left" vertical="center" wrapText="1"/>
    </xf>
    <xf numFmtId="0" fontId="20" fillId="5" borderId="0" xfId="0" applyFont="1" applyFill="1" applyAlignment="1">
      <alignment horizontal="left" vertical="center" wrapText="1"/>
    </xf>
    <xf numFmtId="0" fontId="22" fillId="5" borderId="0" xfId="0" applyFont="1" applyFill="1" applyAlignment="1">
      <alignment horizontal="left" vertical="center" wrapText="1"/>
    </xf>
    <xf numFmtId="0" fontId="24" fillId="5" borderId="0" xfId="0" applyFont="1" applyFill="1" applyAlignment="1">
      <alignment vertical="center"/>
    </xf>
    <xf numFmtId="0" fontId="23" fillId="7" borderId="0" xfId="0" applyFont="1" applyFill="1" applyAlignment="1">
      <alignment horizontal="left" vertical="center" wrapText="1"/>
    </xf>
    <xf numFmtId="42" fontId="25" fillId="5" borderId="0" xfId="0" applyNumberFormat="1" applyFont="1" applyFill="1" applyAlignment="1">
      <alignment vertical="center"/>
    </xf>
    <xf numFmtId="0" fontId="21" fillId="5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 wrapText="1"/>
    </xf>
    <xf numFmtId="0" fontId="11" fillId="4" borderId="0" xfId="0" applyFont="1" applyFill="1" applyAlignment="1">
      <alignment vertical="center"/>
    </xf>
    <xf numFmtId="3" fontId="26" fillId="4" borderId="0" xfId="0" applyNumberFormat="1" applyFont="1" applyFill="1" applyAlignment="1">
      <alignment horizontal="right" vertical="top"/>
    </xf>
    <xf numFmtId="0" fontId="11" fillId="4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justify" vertical="center" wrapText="1"/>
    </xf>
    <xf numFmtId="0" fontId="11" fillId="11" borderId="3" xfId="0" applyFont="1" applyFill="1" applyBorder="1" applyAlignment="1">
      <alignment horizontal="justify" vertical="center" wrapText="1"/>
    </xf>
    <xf numFmtId="0" fontId="11" fillId="7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1" fillId="7" borderId="3" xfId="69" applyFont="1" applyFill="1" applyBorder="1" applyAlignment="1">
      <alignment vertical="center" wrapText="1"/>
    </xf>
    <xf numFmtId="0" fontId="26" fillId="11" borderId="3" xfId="69" applyFont="1" applyFill="1" applyBorder="1" applyAlignment="1">
      <alignment vertical="center" wrapText="1"/>
    </xf>
    <xf numFmtId="0" fontId="11" fillId="11" borderId="3" xfId="69" applyFont="1" applyFill="1" applyBorder="1" applyAlignment="1">
      <alignment vertical="center" wrapText="1"/>
    </xf>
    <xf numFmtId="0" fontId="11" fillId="7" borderId="3" xfId="0" applyFont="1" applyFill="1" applyBorder="1" applyAlignment="1">
      <alignment vertical="center" wrapText="1"/>
    </xf>
    <xf numFmtId="0" fontId="11" fillId="0" borderId="3" xfId="69" applyFont="1" applyBorder="1" applyAlignment="1">
      <alignment vertical="center" wrapText="1"/>
    </xf>
    <xf numFmtId="0" fontId="11" fillId="11" borderId="3" xfId="0" applyFont="1" applyFill="1" applyBorder="1" applyAlignment="1">
      <alignment horizontal="left" vertical="center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3" xfId="69" applyFont="1" applyFill="1" applyBorder="1" applyAlignment="1">
      <alignment horizontal="center" vertical="center" wrapText="1"/>
    </xf>
    <xf numFmtId="0" fontId="11" fillId="7" borderId="3" xfId="27" applyFont="1" applyFill="1" applyBorder="1" applyAlignment="1" applyProtection="1">
      <alignment horizontal="justify" vertical="center" wrapText="1"/>
    </xf>
    <xf numFmtId="0" fontId="11" fillId="7" borderId="3" xfId="69" applyFont="1" applyFill="1" applyBorder="1" applyAlignment="1">
      <alignment horizontal="left" vertical="center" wrapText="1"/>
    </xf>
    <xf numFmtId="0" fontId="11" fillId="7" borderId="3" xfId="0" applyFont="1" applyFill="1" applyBorder="1" applyAlignment="1">
      <alignment horizontal="center" vertical="center" wrapText="1"/>
    </xf>
    <xf numFmtId="42" fontId="26" fillId="7" borderId="0" xfId="0" applyNumberFormat="1" applyFont="1" applyFill="1" applyAlignment="1">
      <alignment horizontal="right" vertical="top"/>
    </xf>
    <xf numFmtId="0" fontId="26" fillId="9" borderId="10" xfId="0" applyFont="1" applyFill="1" applyBorder="1" applyAlignment="1">
      <alignment horizontal="center" vertical="center"/>
    </xf>
    <xf numFmtId="0" fontId="26" fillId="9" borderId="10" xfId="0" applyFont="1" applyFill="1" applyBorder="1" applyAlignment="1">
      <alignment horizontal="justify" vertical="center"/>
    </xf>
    <xf numFmtId="0" fontId="26" fillId="9" borderId="10" xfId="0" applyFont="1" applyFill="1" applyBorder="1" applyAlignment="1">
      <alignment horizontal="center" vertical="center" wrapText="1"/>
    </xf>
    <xf numFmtId="4" fontId="26" fillId="9" borderId="10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vertical="center" wrapText="1"/>
    </xf>
    <xf numFmtId="0" fontId="21" fillId="8" borderId="0" xfId="0" applyFont="1" applyFill="1" applyAlignment="1">
      <alignment vertical="center"/>
    </xf>
    <xf numFmtId="0" fontId="11" fillId="8" borderId="7" xfId="0" applyFont="1" applyFill="1" applyBorder="1" applyAlignment="1">
      <alignment horizontal="left" vertical="center"/>
    </xf>
    <xf numFmtId="0" fontId="11" fillId="8" borderId="9" xfId="0" applyFont="1" applyFill="1" applyBorder="1" applyAlignment="1">
      <alignment horizontal="left" vertical="center"/>
    </xf>
    <xf numFmtId="0" fontId="11" fillId="8" borderId="3" xfId="0" applyFont="1" applyFill="1" applyBorder="1" applyAlignment="1">
      <alignment horizontal="left" vertical="center"/>
    </xf>
    <xf numFmtId="0" fontId="11" fillId="8" borderId="3" xfId="0" applyFont="1" applyFill="1" applyBorder="1" applyAlignment="1">
      <alignment horizontal="center" vertical="center"/>
    </xf>
    <xf numFmtId="0" fontId="11" fillId="0" borderId="7" xfId="69" applyFont="1" applyBorder="1" applyAlignment="1">
      <alignment vertical="center" wrapText="1"/>
    </xf>
    <xf numFmtId="0" fontId="11" fillId="4" borderId="11" xfId="0" applyFont="1" applyFill="1" applyBorder="1" applyAlignment="1">
      <alignment horizontal="center" vertical="center"/>
    </xf>
    <xf numFmtId="0" fontId="11" fillId="0" borderId="0" xfId="69" applyFont="1" applyAlignment="1">
      <alignment vertical="center" wrapText="1"/>
    </xf>
    <xf numFmtId="0" fontId="11" fillId="0" borderId="11" xfId="69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right" vertical="center"/>
    </xf>
    <xf numFmtId="167" fontId="27" fillId="9" borderId="9" xfId="0" applyNumberFormat="1" applyFont="1" applyFill="1" applyBorder="1" applyAlignment="1">
      <alignment horizontal="right" vertical="center"/>
    </xf>
    <xf numFmtId="0" fontId="11" fillId="0" borderId="3" xfId="69" applyFont="1" applyBorder="1" applyAlignment="1">
      <alignment horizontal="center" vertical="center" wrapText="1"/>
    </xf>
    <xf numFmtId="2" fontId="11" fillId="11" borderId="3" xfId="0" applyNumberFormat="1" applyFont="1" applyFill="1" applyBorder="1" applyAlignment="1">
      <alignment horizontal="center" vertical="center"/>
    </xf>
    <xf numFmtId="2" fontId="11" fillId="7" borderId="3" xfId="0" applyNumberFormat="1" applyFont="1" applyFill="1" applyBorder="1" applyAlignment="1">
      <alignment horizontal="center" vertical="center"/>
    </xf>
    <xf numFmtId="2" fontId="30" fillId="7" borderId="3" xfId="0" applyNumberFormat="1" applyFont="1" applyFill="1" applyBorder="1" applyAlignment="1">
      <alignment horizontal="center" vertical="center"/>
    </xf>
    <xf numFmtId="2" fontId="11" fillId="8" borderId="3" xfId="0" applyNumberFormat="1" applyFont="1" applyFill="1" applyBorder="1" applyAlignment="1">
      <alignment horizontal="center" vertical="center"/>
    </xf>
    <xf numFmtId="0" fontId="26" fillId="12" borderId="3" xfId="0" applyFont="1" applyFill="1" applyBorder="1" applyAlignment="1">
      <alignment horizontal="center" vertical="center"/>
    </xf>
    <xf numFmtId="0" fontId="26" fillId="12" borderId="3" xfId="0" applyFont="1" applyFill="1" applyBorder="1" applyAlignment="1">
      <alignment horizontal="center" vertical="center" wrapText="1"/>
    </xf>
    <xf numFmtId="0" fontId="11" fillId="12" borderId="3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horizontal="left" vertical="center" wrapText="1"/>
    </xf>
    <xf numFmtId="0" fontId="11" fillId="7" borderId="8" xfId="0" applyFont="1" applyFill="1" applyBorder="1" applyAlignment="1">
      <alignment horizontal="left" vertical="center" wrapText="1"/>
    </xf>
    <xf numFmtId="0" fontId="11" fillId="7" borderId="9" xfId="0" applyFont="1" applyFill="1" applyBorder="1" applyAlignment="1">
      <alignment horizontal="left" vertical="center" wrapText="1"/>
    </xf>
    <xf numFmtId="0" fontId="31" fillId="10" borderId="7" xfId="0" applyFont="1" applyFill="1" applyBorder="1" applyAlignment="1">
      <alignment horizontal="left" vertical="center"/>
    </xf>
    <xf numFmtId="0" fontId="31" fillId="10" borderId="8" xfId="0" applyFont="1" applyFill="1" applyBorder="1" applyAlignment="1">
      <alignment horizontal="left" vertical="center"/>
    </xf>
    <xf numFmtId="0" fontId="31" fillId="10" borderId="9" xfId="0" applyFont="1" applyFill="1" applyBorder="1" applyAlignment="1">
      <alignment horizontal="left" vertical="center"/>
    </xf>
    <xf numFmtId="0" fontId="26" fillId="12" borderId="7" xfId="0" applyFont="1" applyFill="1" applyBorder="1" applyAlignment="1">
      <alignment horizontal="left" vertical="center"/>
    </xf>
    <xf numFmtId="0" fontId="26" fillId="12" borderId="9" xfId="0" applyFont="1" applyFill="1" applyBorder="1" applyAlignment="1">
      <alignment horizontal="left" vertical="center"/>
    </xf>
    <xf numFmtId="0" fontId="11" fillId="0" borderId="3" xfId="69" applyFont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/>
    </xf>
    <xf numFmtId="0" fontId="11" fillId="8" borderId="7" xfId="0" applyFont="1" applyFill="1" applyBorder="1" applyAlignment="1">
      <alignment horizontal="left" vertical="center"/>
    </xf>
    <xf numFmtId="0" fontId="11" fillId="8" borderId="9" xfId="0" applyFont="1" applyFill="1" applyBorder="1" applyAlignment="1">
      <alignment horizontal="left" vertical="center"/>
    </xf>
    <xf numFmtId="3" fontId="27" fillId="6" borderId="5" xfId="0" applyNumberFormat="1" applyFont="1" applyFill="1" applyBorder="1" applyAlignment="1">
      <alignment horizontal="center" vertical="center"/>
    </xf>
    <xf numFmtId="3" fontId="27" fillId="6" borderId="4" xfId="0" applyNumberFormat="1" applyFont="1" applyFill="1" applyBorder="1" applyAlignment="1">
      <alignment horizontal="center" vertical="center"/>
    </xf>
    <xf numFmtId="3" fontId="27" fillId="6" borderId="6" xfId="0" applyNumberFormat="1" applyFont="1" applyFill="1" applyBorder="1" applyAlignment="1">
      <alignment horizontal="center" vertical="center"/>
    </xf>
    <xf numFmtId="0" fontId="26" fillId="5" borderId="0" xfId="0" applyFont="1" applyFill="1" applyAlignment="1">
      <alignment horizontal="right" vertical="center"/>
    </xf>
    <xf numFmtId="3" fontId="27" fillId="6" borderId="7" xfId="0" applyNumberFormat="1" applyFont="1" applyFill="1" applyBorder="1" applyAlignment="1">
      <alignment horizontal="center" vertical="center"/>
    </xf>
    <xf numFmtId="3" fontId="27" fillId="6" borderId="8" xfId="0" applyNumberFormat="1" applyFont="1" applyFill="1" applyBorder="1" applyAlignment="1">
      <alignment horizontal="center" vertical="center"/>
    </xf>
    <xf numFmtId="3" fontId="27" fillId="6" borderId="9" xfId="0" applyNumberFormat="1" applyFont="1" applyFill="1" applyBorder="1" applyAlignment="1">
      <alignment horizontal="center" vertical="center"/>
    </xf>
    <xf numFmtId="0" fontId="30" fillId="0" borderId="12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3" xfId="0" applyFont="1" applyBorder="1" applyAlignment="1">
      <alignment horizontal="left" vertical="center"/>
    </xf>
    <xf numFmtId="0" fontId="30" fillId="0" borderId="5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0" fillId="0" borderId="6" xfId="0" applyFont="1" applyBorder="1" applyAlignment="1">
      <alignment horizontal="left" vertical="center"/>
    </xf>
    <xf numFmtId="0" fontId="30" fillId="4" borderId="3" xfId="0" applyFont="1" applyFill="1" applyBorder="1" applyAlignment="1">
      <alignment horizontal="left" vertical="center"/>
    </xf>
    <xf numFmtId="0" fontId="27" fillId="9" borderId="7" xfId="0" applyFont="1" applyFill="1" applyBorder="1" applyAlignment="1">
      <alignment horizontal="left" vertical="center"/>
    </xf>
    <xf numFmtId="0" fontId="27" fillId="9" borderId="8" xfId="0" applyFont="1" applyFill="1" applyBorder="1" applyAlignment="1">
      <alignment horizontal="left" vertical="center"/>
    </xf>
    <xf numFmtId="0" fontId="27" fillId="9" borderId="9" xfId="0" applyFont="1" applyFill="1" applyBorder="1" applyAlignment="1">
      <alignment horizontal="left" vertical="center"/>
    </xf>
  </cellXfs>
  <cellStyles count="97">
    <cellStyle name="_001_LUP_06_Lozorno" xfId="1" xr:uid="{00000000-0005-0000-0000-000000000000}"/>
    <cellStyle name="_037-SR-06 Lozorno Haly1" xfId="2" xr:uid="{00000000-0005-0000-0000-000001000000}"/>
    <cellStyle name="_CN_2006_11-9.xls" xfId="3" xr:uid="{00000000-0005-0000-0000-000002000000}"/>
    <cellStyle name="_Kaufland - Nitra" xfId="4" xr:uid="{00000000-0005-0000-0000-000003000000}"/>
    <cellStyle name="_nová" xfId="5" xr:uid="{00000000-0005-0000-0000-000004000000}"/>
    <cellStyle name="_Slaboproud@" xfId="6" xr:uid="{00000000-0005-0000-0000-000005000000}"/>
    <cellStyle name="_Soupis strojů a zařízení OMI OPATOV I" xfId="7" xr:uid="{00000000-0005-0000-0000-000006000000}"/>
    <cellStyle name="_Soupis strojů a zařízení OMI OPATOV I 2" xfId="8" xr:uid="{00000000-0005-0000-0000-000007000000}"/>
    <cellStyle name="_Soupis strojů a zařízení OMI OPATOV I 3" xfId="9" xr:uid="{00000000-0005-0000-0000-000008000000}"/>
    <cellStyle name="_Soupis strojů a zařízení OMI OPATOV I_1" xfId="10" xr:uid="{00000000-0005-0000-0000-000009000000}"/>
    <cellStyle name="_Soupis strojů a zařízení OMI OPATOV I_1 2" xfId="11" xr:uid="{00000000-0005-0000-0000-00000A000000}"/>
    <cellStyle name="_Soupis strojů a zařízení OMI OPATOV I_1 2 2" xfId="77" xr:uid="{00000000-0005-0000-0000-00000B000000}"/>
    <cellStyle name="_Soupis strojů a zařízení OMI OPATOV I_1 3" xfId="76" xr:uid="{00000000-0005-0000-0000-00000C000000}"/>
    <cellStyle name="_Soupis strojů a zařízení OMI OPATOV I_2" xfId="12" xr:uid="{00000000-0005-0000-0000-00000D000000}"/>
    <cellStyle name="_Soupis strojů a zařízení OMI OPATOV I_2 2" xfId="13" xr:uid="{00000000-0005-0000-0000-00000E000000}"/>
    <cellStyle name="_Soupis strojů a zařízení OMI OPATOV I_2 3" xfId="14" xr:uid="{00000000-0005-0000-0000-00000F000000}"/>
    <cellStyle name="_Soupis strojů a zařízení OMI OPATOV I_3" xfId="15" xr:uid="{00000000-0005-0000-0000-000010000000}"/>
    <cellStyle name="_Soupis strojů a zařízení OMI OPATOV I_4" xfId="16" xr:uid="{00000000-0005-0000-0000-000011000000}"/>
    <cellStyle name="_Soupis strojů a zařízení OMI OPATOV I_5" xfId="17" xr:uid="{00000000-0005-0000-0000-000012000000}"/>
    <cellStyle name="_Soupis strojů a zařízení OMI OPATOV I_6" xfId="18" xr:uid="{00000000-0005-0000-0000-000013000000}"/>
    <cellStyle name="_Soupis strojů a zařízení OMI OPATOV I_6 2" xfId="19" xr:uid="{00000000-0005-0000-0000-000014000000}"/>
    <cellStyle name="_Soupis strojů a zařízení OMI OPATOV I_6 2 2" xfId="79" xr:uid="{00000000-0005-0000-0000-000015000000}"/>
    <cellStyle name="_Soupis strojů a zařízení OMI OPATOV I_6 3" xfId="78" xr:uid="{00000000-0005-0000-0000-000016000000}"/>
    <cellStyle name="_Výkaz výmer OZV_Nitra Kloko" xfId="20" xr:uid="{00000000-0005-0000-0000-000017000000}"/>
    <cellStyle name="_VÝKAZ VÝMER TF_ROZVOD_Nitra_kloko" xfId="21" xr:uid="{00000000-0005-0000-0000-000018000000}"/>
    <cellStyle name="Akcia" xfId="22" xr:uid="{00000000-0005-0000-0000-000019000000}"/>
    <cellStyle name="cena" xfId="23" xr:uid="{00000000-0005-0000-0000-00001A000000}"/>
    <cellStyle name="Čárka 2" xfId="96" xr:uid="{00000000-0005-0000-0000-00001B000000}"/>
    <cellStyle name="Euro" xfId="24" xr:uid="{00000000-0005-0000-0000-00001C000000}"/>
    <cellStyle name="Euro 2" xfId="25" xr:uid="{00000000-0005-0000-0000-00001D000000}"/>
    <cellStyle name="Euro 3" xfId="26" xr:uid="{00000000-0005-0000-0000-00001E000000}"/>
    <cellStyle name="Hypertextový odkaz" xfId="27" builtinId="8"/>
    <cellStyle name="Hypertextový odkaz 2" xfId="28" xr:uid="{00000000-0005-0000-0000-000020000000}"/>
    <cellStyle name="Hypertextový odkaz 2 2" xfId="29" xr:uid="{00000000-0005-0000-0000-000021000000}"/>
    <cellStyle name="Hypertextový odkaz 2 3" xfId="30" xr:uid="{00000000-0005-0000-0000-000022000000}"/>
    <cellStyle name="Hypertextový odkaz 2 4" xfId="31" xr:uid="{00000000-0005-0000-0000-000023000000}"/>
    <cellStyle name="Hypertextový odkaz 3" xfId="32" xr:uid="{00000000-0005-0000-0000-000024000000}"/>
    <cellStyle name="Hypertextový odkaz 3 2" xfId="33" xr:uid="{00000000-0005-0000-0000-000025000000}"/>
    <cellStyle name="Měna 2" xfId="34" xr:uid="{00000000-0005-0000-0000-000026000000}"/>
    <cellStyle name="Měna 2 2" xfId="35" xr:uid="{00000000-0005-0000-0000-000027000000}"/>
    <cellStyle name="Měna 2 2 2" xfId="81" xr:uid="{00000000-0005-0000-0000-000028000000}"/>
    <cellStyle name="Měna 2 3" xfId="80" xr:uid="{00000000-0005-0000-0000-000029000000}"/>
    <cellStyle name="Měna 3" xfId="36" xr:uid="{00000000-0005-0000-0000-00002A000000}"/>
    <cellStyle name="Měna 3 2" xfId="37" xr:uid="{00000000-0005-0000-0000-00002B000000}"/>
    <cellStyle name="Měna 3 2 2" xfId="83" xr:uid="{00000000-0005-0000-0000-00002C000000}"/>
    <cellStyle name="Měna 3 3" xfId="82" xr:uid="{00000000-0005-0000-0000-00002D000000}"/>
    <cellStyle name="Měna 4" xfId="38" xr:uid="{00000000-0005-0000-0000-00002E000000}"/>
    <cellStyle name="Měna 4 2" xfId="39" xr:uid="{00000000-0005-0000-0000-00002F000000}"/>
    <cellStyle name="Měna 4 2 2" xfId="85" xr:uid="{00000000-0005-0000-0000-000030000000}"/>
    <cellStyle name="Měna 4 3" xfId="84" xr:uid="{00000000-0005-0000-0000-000031000000}"/>
    <cellStyle name="měny 2" xfId="40" xr:uid="{00000000-0005-0000-0000-000032000000}"/>
    <cellStyle name="měny 2 2" xfId="41" xr:uid="{00000000-0005-0000-0000-000033000000}"/>
    <cellStyle name="měny 2 2 2" xfId="42" xr:uid="{00000000-0005-0000-0000-000034000000}"/>
    <cellStyle name="měny 2 2 2 2" xfId="88" xr:uid="{00000000-0005-0000-0000-000035000000}"/>
    <cellStyle name="měny 2 2 3" xfId="87" xr:uid="{00000000-0005-0000-0000-000036000000}"/>
    <cellStyle name="měny 2 3" xfId="43" xr:uid="{00000000-0005-0000-0000-000037000000}"/>
    <cellStyle name="měny 2 3 2" xfId="44" xr:uid="{00000000-0005-0000-0000-000038000000}"/>
    <cellStyle name="měny 2 3 2 2" xfId="90" xr:uid="{00000000-0005-0000-0000-000039000000}"/>
    <cellStyle name="měny 2 3 3" xfId="89" xr:uid="{00000000-0005-0000-0000-00003A000000}"/>
    <cellStyle name="měny 2 4" xfId="45" xr:uid="{00000000-0005-0000-0000-00003B000000}"/>
    <cellStyle name="měny 2 4 2" xfId="91" xr:uid="{00000000-0005-0000-0000-00003C000000}"/>
    <cellStyle name="měny 2 5" xfId="86" xr:uid="{00000000-0005-0000-0000-00003D000000}"/>
    <cellStyle name="Nadpis vzorka" xfId="46" xr:uid="{00000000-0005-0000-0000-00003E000000}"/>
    <cellStyle name="Normale_595" xfId="47" xr:uid="{00000000-0005-0000-0000-00003F000000}"/>
    <cellStyle name="normálne_Ponuka 4-PCS (1)" xfId="48" xr:uid="{00000000-0005-0000-0000-000040000000}"/>
    <cellStyle name="Normální" xfId="0" builtinId="0"/>
    <cellStyle name="Normální 10" xfId="49" xr:uid="{00000000-0005-0000-0000-000042000000}"/>
    <cellStyle name="normální 11" xfId="50" xr:uid="{00000000-0005-0000-0000-000043000000}"/>
    <cellStyle name="Normální 12" xfId="51" xr:uid="{00000000-0005-0000-0000-000044000000}"/>
    <cellStyle name="Normální 12 2" xfId="92" xr:uid="{00000000-0005-0000-0000-000045000000}"/>
    <cellStyle name="Normální 13" xfId="52" xr:uid="{00000000-0005-0000-0000-000046000000}"/>
    <cellStyle name="Normální 14" xfId="53" xr:uid="{00000000-0005-0000-0000-000047000000}"/>
    <cellStyle name="Normální 15" xfId="54" xr:uid="{00000000-0005-0000-0000-000048000000}"/>
    <cellStyle name="Normální 15 2" xfId="55" xr:uid="{00000000-0005-0000-0000-000049000000}"/>
    <cellStyle name="normální 2 2" xfId="56" xr:uid="{00000000-0005-0000-0000-00004A000000}"/>
    <cellStyle name="normální 2 3" xfId="57" xr:uid="{00000000-0005-0000-0000-00004B000000}"/>
    <cellStyle name="normální 2 3 2" xfId="93" xr:uid="{00000000-0005-0000-0000-00004C000000}"/>
    <cellStyle name="normální 2 4" xfId="58" xr:uid="{00000000-0005-0000-0000-00004D000000}"/>
    <cellStyle name="normální 3" xfId="59" xr:uid="{00000000-0005-0000-0000-00004E000000}"/>
    <cellStyle name="normální 3 2" xfId="60" xr:uid="{00000000-0005-0000-0000-00004F000000}"/>
    <cellStyle name="normální 3 2 2" xfId="95" xr:uid="{00000000-0005-0000-0000-000050000000}"/>
    <cellStyle name="normální 3 3" xfId="94" xr:uid="{00000000-0005-0000-0000-000051000000}"/>
    <cellStyle name="normální 4" xfId="61" xr:uid="{00000000-0005-0000-0000-000052000000}"/>
    <cellStyle name="normální 4 2" xfId="62" xr:uid="{00000000-0005-0000-0000-000053000000}"/>
    <cellStyle name="normální 4 3" xfId="63" xr:uid="{00000000-0005-0000-0000-000054000000}"/>
    <cellStyle name="normální 5" xfId="64" xr:uid="{00000000-0005-0000-0000-000055000000}"/>
    <cellStyle name="Normální 6" xfId="65" xr:uid="{00000000-0005-0000-0000-000056000000}"/>
    <cellStyle name="Normální 7" xfId="66" xr:uid="{00000000-0005-0000-0000-000057000000}"/>
    <cellStyle name="Normální 8" xfId="67" xr:uid="{00000000-0005-0000-0000-000058000000}"/>
    <cellStyle name="Normální 9" xfId="68" xr:uid="{00000000-0005-0000-0000-000059000000}"/>
    <cellStyle name="normální_RD_Daňkovi_CRESTRON_2007_v2" xfId="69" xr:uid="{00000000-0005-0000-0000-00005A000000}"/>
    <cellStyle name="Popis" xfId="70" xr:uid="{00000000-0005-0000-0000-00005B000000}"/>
    <cellStyle name="Poznámka 2 2" xfId="71" xr:uid="{00000000-0005-0000-0000-00005C000000}"/>
    <cellStyle name="Poznámka 3" xfId="72" xr:uid="{00000000-0005-0000-0000-00005D000000}"/>
    <cellStyle name="Standard_Master June 2011 V1_Export_International" xfId="73" xr:uid="{00000000-0005-0000-0000-00005E000000}"/>
    <cellStyle name="Styl 1" xfId="74" xr:uid="{00000000-0005-0000-0000-00005F000000}"/>
    <cellStyle name="TYP ŘÁDKU_4(sloupec D)" xfId="75" xr:uid="{00000000-0005-0000-0000-00006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J49"/>
  <sheetViews>
    <sheetView tabSelected="1" zoomScale="80" zoomScaleNormal="80" workbookViewId="0">
      <selection activeCell="A3" sqref="A3:H3"/>
    </sheetView>
  </sheetViews>
  <sheetFormatPr defaultColWidth="8.85546875" defaultRowHeight="12.75"/>
  <cols>
    <col min="1" max="1" width="4.85546875" style="23" customWidth="1"/>
    <col min="2" max="2" width="23.5703125" style="24" customWidth="1"/>
    <col min="3" max="3" width="23.42578125" style="24" customWidth="1"/>
    <col min="4" max="4" width="10.28515625" style="24" customWidth="1"/>
    <col min="5" max="5" width="11.7109375" style="25" customWidth="1"/>
    <col min="6" max="6" width="20.140625" style="26" customWidth="1"/>
    <col min="7" max="7" width="16.5703125" style="26" bestFit="1" customWidth="1"/>
    <col min="8" max="8" width="88.7109375" style="3" customWidth="1"/>
    <col min="9" max="9" width="22.140625" style="27" customWidth="1"/>
    <col min="10" max="10" width="31.42578125" style="4" customWidth="1"/>
    <col min="11" max="16384" width="8.85546875" style="4"/>
  </cols>
  <sheetData>
    <row r="1" spans="1:10">
      <c r="A1" s="5"/>
      <c r="B1" s="6"/>
      <c r="C1" s="6"/>
      <c r="D1" s="6"/>
      <c r="E1" s="7"/>
      <c r="F1" s="8"/>
      <c r="G1" s="8"/>
      <c r="H1" s="1"/>
      <c r="I1" s="9"/>
    </row>
    <row r="2" spans="1:10" ht="15.75">
      <c r="A2" s="89" t="s">
        <v>72</v>
      </c>
      <c r="B2" s="89"/>
      <c r="C2" s="89"/>
      <c r="D2" s="89"/>
      <c r="E2" s="89"/>
      <c r="F2" s="89"/>
      <c r="G2" s="89"/>
      <c r="H2" s="89"/>
      <c r="I2" s="9"/>
    </row>
    <row r="3" spans="1:10" ht="24.75" customHeight="1">
      <c r="A3" s="90" t="s">
        <v>51</v>
      </c>
      <c r="B3" s="91"/>
      <c r="C3" s="91"/>
      <c r="D3" s="91"/>
      <c r="E3" s="91"/>
      <c r="F3" s="91"/>
      <c r="G3" s="91"/>
      <c r="H3" s="92"/>
      <c r="I3" s="9"/>
    </row>
    <row r="4" spans="1:10" s="10" customFormat="1" ht="20.25">
      <c r="A4" s="86" t="s">
        <v>52</v>
      </c>
      <c r="B4" s="87"/>
      <c r="C4" s="87"/>
      <c r="D4" s="87"/>
      <c r="E4" s="87"/>
      <c r="F4" s="87"/>
      <c r="G4" s="87"/>
      <c r="H4" s="88"/>
      <c r="I4" s="9"/>
    </row>
    <row r="5" spans="1:10" s="10" customFormat="1" ht="15.75">
      <c r="A5" s="28"/>
      <c r="B5" s="28"/>
      <c r="C5" s="28"/>
      <c r="D5" s="28"/>
      <c r="E5" s="28"/>
      <c r="F5" s="28"/>
      <c r="G5" s="28"/>
      <c r="H5" s="29"/>
      <c r="I5" s="9"/>
    </row>
    <row r="6" spans="1:10" ht="20.25">
      <c r="A6" s="77" t="s">
        <v>49</v>
      </c>
      <c r="B6" s="78"/>
      <c r="C6" s="78"/>
      <c r="D6" s="78"/>
      <c r="E6" s="78"/>
      <c r="F6" s="78"/>
      <c r="G6" s="78"/>
      <c r="H6" s="79"/>
      <c r="I6" s="9"/>
    </row>
    <row r="7" spans="1:10" ht="48.75" customHeight="1">
      <c r="A7" s="47" t="s">
        <v>0</v>
      </c>
      <c r="B7" s="48" t="s">
        <v>1</v>
      </c>
      <c r="C7" s="49" t="s">
        <v>55</v>
      </c>
      <c r="D7" s="47" t="s">
        <v>64</v>
      </c>
      <c r="E7" s="49" t="s">
        <v>66</v>
      </c>
      <c r="F7" s="50" t="s">
        <v>74</v>
      </c>
      <c r="G7" s="50" t="s">
        <v>67</v>
      </c>
      <c r="H7" s="48" t="s">
        <v>34</v>
      </c>
      <c r="I7" s="9"/>
    </row>
    <row r="8" spans="1:10" ht="157.5">
      <c r="A8" s="30">
        <v>1</v>
      </c>
      <c r="B8" s="31" t="s">
        <v>20</v>
      </c>
      <c r="C8" s="32"/>
      <c r="D8" s="33" t="s">
        <v>2</v>
      </c>
      <c r="E8" s="33">
        <v>2</v>
      </c>
      <c r="F8" s="67"/>
      <c r="G8" s="68">
        <f>ROUND(F8,2)*E8</f>
        <v>0</v>
      </c>
      <c r="H8" s="51" t="s">
        <v>35</v>
      </c>
      <c r="I8" s="9"/>
      <c r="J8" s="11"/>
    </row>
    <row r="9" spans="1:10" ht="31.5">
      <c r="A9" s="30">
        <v>2</v>
      </c>
      <c r="B9" s="31" t="s">
        <v>21</v>
      </c>
      <c r="C9" s="32"/>
      <c r="D9" s="33" t="s">
        <v>2</v>
      </c>
      <c r="E9" s="33">
        <v>2</v>
      </c>
      <c r="F9" s="67"/>
      <c r="G9" s="68">
        <f>ROUND(F9,2)*E9</f>
        <v>0</v>
      </c>
      <c r="H9" s="34" t="s">
        <v>75</v>
      </c>
      <c r="I9" s="9"/>
      <c r="J9" s="11"/>
    </row>
    <row r="10" spans="1:10" ht="31.5">
      <c r="A10" s="30">
        <v>3</v>
      </c>
      <c r="B10" s="35" t="s">
        <v>7</v>
      </c>
      <c r="C10" s="36"/>
      <c r="D10" s="33" t="s">
        <v>2</v>
      </c>
      <c r="E10" s="33">
        <v>1</v>
      </c>
      <c r="F10" s="67"/>
      <c r="G10" s="68">
        <f>ROUND(F10,2)*E10</f>
        <v>0</v>
      </c>
      <c r="H10" s="34" t="s">
        <v>76</v>
      </c>
      <c r="I10" s="9"/>
    </row>
    <row r="11" spans="1:10" ht="47.25">
      <c r="A11" s="30">
        <f>A10+1</f>
        <v>4</v>
      </c>
      <c r="B11" s="35" t="s">
        <v>22</v>
      </c>
      <c r="C11" s="37"/>
      <c r="D11" s="33" t="s">
        <v>2</v>
      </c>
      <c r="E11" s="33">
        <v>9</v>
      </c>
      <c r="F11" s="67"/>
      <c r="G11" s="68">
        <f>ROUND(F11,2)*E11</f>
        <v>0</v>
      </c>
      <c r="H11" s="34" t="s">
        <v>36</v>
      </c>
      <c r="I11" s="9"/>
      <c r="J11" s="12"/>
    </row>
    <row r="12" spans="1:10" ht="131.25" customHeight="1">
      <c r="A12" s="30">
        <f>A11+1</f>
        <v>5</v>
      </c>
      <c r="B12" s="35" t="s">
        <v>23</v>
      </c>
      <c r="C12" s="37"/>
      <c r="D12" s="33" t="s">
        <v>2</v>
      </c>
      <c r="E12" s="33">
        <v>1</v>
      </c>
      <c r="F12" s="67"/>
      <c r="G12" s="68">
        <f t="shared" ref="G12:G35" si="0">ROUND(F12,2)*E12</f>
        <v>0</v>
      </c>
      <c r="H12" s="34" t="s">
        <v>37</v>
      </c>
      <c r="I12" s="13"/>
    </row>
    <row r="13" spans="1:10" ht="136.5" customHeight="1">
      <c r="A13" s="30">
        <f t="shared" ref="A13:A18" si="1">A12+1</f>
        <v>6</v>
      </c>
      <c r="B13" s="35" t="s">
        <v>23</v>
      </c>
      <c r="C13" s="37"/>
      <c r="D13" s="33" t="s">
        <v>2</v>
      </c>
      <c r="E13" s="33">
        <v>3</v>
      </c>
      <c r="F13" s="67"/>
      <c r="G13" s="68">
        <f t="shared" si="0"/>
        <v>0</v>
      </c>
      <c r="H13" s="34" t="s">
        <v>38</v>
      </c>
      <c r="I13" s="13"/>
    </row>
    <row r="14" spans="1:10" ht="129" customHeight="1">
      <c r="A14" s="33">
        <f t="shared" si="1"/>
        <v>7</v>
      </c>
      <c r="B14" s="35" t="s">
        <v>23</v>
      </c>
      <c r="C14" s="37"/>
      <c r="D14" s="33" t="s">
        <v>2</v>
      </c>
      <c r="E14" s="33">
        <v>3</v>
      </c>
      <c r="F14" s="67"/>
      <c r="G14" s="68">
        <f t="shared" si="0"/>
        <v>0</v>
      </c>
      <c r="H14" s="34" t="s">
        <v>39</v>
      </c>
      <c r="I14" s="14"/>
      <c r="J14" s="15"/>
    </row>
    <row r="15" spans="1:10" ht="32.25" customHeight="1">
      <c r="A15" s="33">
        <f t="shared" si="1"/>
        <v>8</v>
      </c>
      <c r="B15" s="35" t="s">
        <v>8</v>
      </c>
      <c r="C15" s="37"/>
      <c r="D15" s="33" t="s">
        <v>2</v>
      </c>
      <c r="E15" s="33">
        <v>1</v>
      </c>
      <c r="F15" s="67"/>
      <c r="G15" s="68">
        <f t="shared" si="0"/>
        <v>0</v>
      </c>
      <c r="H15" s="38" t="s">
        <v>40</v>
      </c>
      <c r="I15" s="16"/>
    </row>
    <row r="16" spans="1:10" ht="47.25">
      <c r="A16" s="30">
        <f t="shared" si="1"/>
        <v>9</v>
      </c>
      <c r="B16" s="39" t="s">
        <v>24</v>
      </c>
      <c r="C16" s="37"/>
      <c r="D16" s="33" t="s">
        <v>2</v>
      </c>
      <c r="E16" s="33">
        <v>4</v>
      </c>
      <c r="F16" s="67"/>
      <c r="G16" s="68">
        <f t="shared" si="0"/>
        <v>0</v>
      </c>
      <c r="H16" s="34" t="s">
        <v>41</v>
      </c>
      <c r="I16" s="13"/>
      <c r="J16" s="12"/>
    </row>
    <row r="17" spans="1:10" ht="47.25">
      <c r="A17" s="30">
        <f t="shared" si="1"/>
        <v>10</v>
      </c>
      <c r="B17" s="39" t="s">
        <v>24</v>
      </c>
      <c r="C17" s="37"/>
      <c r="D17" s="33" t="s">
        <v>2</v>
      </c>
      <c r="E17" s="33">
        <v>5</v>
      </c>
      <c r="F17" s="67"/>
      <c r="G17" s="68">
        <f t="shared" si="0"/>
        <v>0</v>
      </c>
      <c r="H17" s="34" t="s">
        <v>42</v>
      </c>
      <c r="I17" s="13"/>
      <c r="J17" s="12"/>
    </row>
    <row r="18" spans="1:10" ht="47.25">
      <c r="A18" s="33">
        <f t="shared" si="1"/>
        <v>11</v>
      </c>
      <c r="B18" s="35" t="s">
        <v>25</v>
      </c>
      <c r="C18" s="37"/>
      <c r="D18" s="33" t="s">
        <v>2</v>
      </c>
      <c r="E18" s="33">
        <v>2</v>
      </c>
      <c r="F18" s="67"/>
      <c r="G18" s="68">
        <f t="shared" si="0"/>
        <v>0</v>
      </c>
      <c r="H18" s="34" t="s">
        <v>47</v>
      </c>
      <c r="I18" s="17"/>
      <c r="J18" s="12"/>
    </row>
    <row r="19" spans="1:10" ht="30.75" customHeight="1">
      <c r="A19" s="33">
        <v>12</v>
      </c>
      <c r="B19" s="35" t="s">
        <v>26</v>
      </c>
      <c r="C19" s="40"/>
      <c r="D19" s="33" t="s">
        <v>2</v>
      </c>
      <c r="E19" s="33">
        <v>2</v>
      </c>
      <c r="F19" s="67"/>
      <c r="G19" s="68">
        <f t="shared" si="0"/>
        <v>0</v>
      </c>
      <c r="H19" s="52" t="s">
        <v>46</v>
      </c>
      <c r="I19" s="18"/>
      <c r="J19" s="12"/>
    </row>
    <row r="20" spans="1:10" ht="30.75" customHeight="1">
      <c r="A20" s="33">
        <v>13</v>
      </c>
      <c r="B20" s="35" t="s">
        <v>27</v>
      </c>
      <c r="C20" s="40"/>
      <c r="D20" s="33" t="s">
        <v>2</v>
      </c>
      <c r="E20" s="33">
        <v>1</v>
      </c>
      <c r="F20" s="67"/>
      <c r="G20" s="68">
        <f t="shared" si="0"/>
        <v>0</v>
      </c>
      <c r="H20" s="52" t="s">
        <v>43</v>
      </c>
      <c r="I20" s="18"/>
      <c r="J20" s="12"/>
    </row>
    <row r="21" spans="1:10" ht="29.25" customHeight="1">
      <c r="A21" s="30">
        <v>14</v>
      </c>
      <c r="B21" s="39" t="s">
        <v>28</v>
      </c>
      <c r="C21" s="41"/>
      <c r="D21" s="33" t="s">
        <v>2</v>
      </c>
      <c r="E21" s="33">
        <v>1</v>
      </c>
      <c r="F21" s="67"/>
      <c r="G21" s="68">
        <f t="shared" si="0"/>
        <v>0</v>
      </c>
      <c r="H21" s="34" t="s">
        <v>50</v>
      </c>
      <c r="I21" s="13"/>
    </row>
    <row r="22" spans="1:10" ht="31.5">
      <c r="A22" s="30">
        <v>15</v>
      </c>
      <c r="B22" s="31" t="s">
        <v>9</v>
      </c>
      <c r="C22" s="41"/>
      <c r="D22" s="33" t="s">
        <v>2</v>
      </c>
      <c r="E22" s="33">
        <v>4</v>
      </c>
      <c r="F22" s="67"/>
      <c r="G22" s="68">
        <f t="shared" si="0"/>
        <v>0</v>
      </c>
      <c r="H22" s="43" t="s">
        <v>11</v>
      </c>
      <c r="I22" s="13"/>
      <c r="J22" s="11"/>
    </row>
    <row r="23" spans="1:10" ht="31.5">
      <c r="A23" s="30">
        <f t="shared" ref="A23:A33" si="2">A22+1</f>
        <v>16</v>
      </c>
      <c r="B23" s="35" t="s">
        <v>10</v>
      </c>
      <c r="C23" s="41"/>
      <c r="D23" s="33" t="s">
        <v>2</v>
      </c>
      <c r="E23" s="33">
        <v>3</v>
      </c>
      <c r="F23" s="67"/>
      <c r="G23" s="68">
        <f t="shared" si="0"/>
        <v>0</v>
      </c>
      <c r="H23" s="43" t="s">
        <v>12</v>
      </c>
      <c r="I23" s="13"/>
    </row>
    <row r="24" spans="1:10" ht="31.5">
      <c r="A24" s="30">
        <f t="shared" si="2"/>
        <v>17</v>
      </c>
      <c r="B24" s="35" t="s">
        <v>13</v>
      </c>
      <c r="C24" s="41"/>
      <c r="D24" s="33" t="s">
        <v>2</v>
      </c>
      <c r="E24" s="33">
        <v>3</v>
      </c>
      <c r="F24" s="67"/>
      <c r="G24" s="68">
        <f t="shared" si="0"/>
        <v>0</v>
      </c>
      <c r="H24" s="43" t="s">
        <v>14</v>
      </c>
      <c r="I24" s="13"/>
    </row>
    <row r="25" spans="1:10" ht="47.25">
      <c r="A25" s="30">
        <f t="shared" si="2"/>
        <v>18</v>
      </c>
      <c r="B25" s="35" t="s">
        <v>15</v>
      </c>
      <c r="C25" s="42"/>
      <c r="D25" s="33" t="s">
        <v>2</v>
      </c>
      <c r="E25" s="33">
        <v>2</v>
      </c>
      <c r="F25" s="67"/>
      <c r="G25" s="68">
        <f t="shared" si="0"/>
        <v>0</v>
      </c>
      <c r="H25" s="43" t="s">
        <v>16</v>
      </c>
      <c r="I25" s="13"/>
    </row>
    <row r="26" spans="1:10" ht="30.75" customHeight="1">
      <c r="A26" s="30">
        <f t="shared" si="2"/>
        <v>19</v>
      </c>
      <c r="B26" s="35" t="s">
        <v>17</v>
      </c>
      <c r="C26" s="42"/>
      <c r="D26" s="33" t="s">
        <v>2</v>
      </c>
      <c r="E26" s="33">
        <v>1</v>
      </c>
      <c r="F26" s="67"/>
      <c r="G26" s="68">
        <f t="shared" si="0"/>
        <v>0</v>
      </c>
      <c r="H26" s="43" t="s">
        <v>18</v>
      </c>
      <c r="I26" s="14"/>
      <c r="J26" s="15"/>
    </row>
    <row r="27" spans="1:10" ht="33" customHeight="1">
      <c r="A27" s="30">
        <f t="shared" si="2"/>
        <v>20</v>
      </c>
      <c r="B27" s="39" t="s">
        <v>77</v>
      </c>
      <c r="C27" s="42"/>
      <c r="D27" s="33" t="s">
        <v>2</v>
      </c>
      <c r="E27" s="33">
        <v>3</v>
      </c>
      <c r="F27" s="67"/>
      <c r="G27" s="68">
        <f t="shared" si="0"/>
        <v>0</v>
      </c>
      <c r="H27" s="39" t="s">
        <v>33</v>
      </c>
      <c r="I27" s="13"/>
    </row>
    <row r="28" spans="1:10" ht="63">
      <c r="A28" s="30">
        <f t="shared" si="2"/>
        <v>21</v>
      </c>
      <c r="B28" s="44" t="s">
        <v>31</v>
      </c>
      <c r="C28" s="42"/>
      <c r="D28" s="33" t="s">
        <v>2</v>
      </c>
      <c r="E28" s="33">
        <v>1</v>
      </c>
      <c r="F28" s="67"/>
      <c r="G28" s="68">
        <f t="shared" si="0"/>
        <v>0</v>
      </c>
      <c r="H28" s="35" t="s">
        <v>56</v>
      </c>
      <c r="I28" s="18"/>
    </row>
    <row r="29" spans="1:10" ht="83.25" customHeight="1">
      <c r="A29" s="30">
        <f t="shared" si="2"/>
        <v>22</v>
      </c>
      <c r="B29" s="44" t="s">
        <v>32</v>
      </c>
      <c r="C29" s="42"/>
      <c r="D29" s="33" t="s">
        <v>2</v>
      </c>
      <c r="E29" s="33">
        <v>1</v>
      </c>
      <c r="F29" s="67"/>
      <c r="G29" s="68">
        <f t="shared" si="0"/>
        <v>0</v>
      </c>
      <c r="H29" s="35" t="s">
        <v>83</v>
      </c>
      <c r="I29" s="18"/>
    </row>
    <row r="30" spans="1:10" ht="31.5">
      <c r="A30" s="30">
        <f t="shared" si="2"/>
        <v>23</v>
      </c>
      <c r="B30" s="44" t="s">
        <v>19</v>
      </c>
      <c r="C30" s="42"/>
      <c r="D30" s="33" t="s">
        <v>2</v>
      </c>
      <c r="E30" s="33">
        <v>2</v>
      </c>
      <c r="F30" s="67"/>
      <c r="G30" s="68">
        <f t="shared" si="0"/>
        <v>0</v>
      </c>
      <c r="H30" s="39" t="s">
        <v>44</v>
      </c>
      <c r="I30" s="13"/>
      <c r="J30" s="19"/>
    </row>
    <row r="31" spans="1:10" ht="31.5">
      <c r="A31" s="30">
        <f t="shared" si="2"/>
        <v>24</v>
      </c>
      <c r="B31" s="35" t="s">
        <v>30</v>
      </c>
      <c r="C31" s="42"/>
      <c r="D31" s="33" t="s">
        <v>2</v>
      </c>
      <c r="E31" s="33">
        <v>1</v>
      </c>
      <c r="F31" s="67"/>
      <c r="G31" s="68">
        <f t="shared" si="0"/>
        <v>0</v>
      </c>
      <c r="H31" s="35" t="s">
        <v>29</v>
      </c>
      <c r="I31" s="16"/>
    </row>
    <row r="32" spans="1:10" ht="31.5">
      <c r="A32" s="30">
        <f t="shared" si="2"/>
        <v>25</v>
      </c>
      <c r="B32" s="39" t="s">
        <v>3</v>
      </c>
      <c r="C32" s="66"/>
      <c r="D32" s="33" t="s">
        <v>45</v>
      </c>
      <c r="E32" s="33">
        <v>1</v>
      </c>
      <c r="F32" s="67"/>
      <c r="G32" s="68">
        <f t="shared" si="0"/>
        <v>0</v>
      </c>
      <c r="H32" s="35" t="s">
        <v>78</v>
      </c>
      <c r="I32" s="13"/>
    </row>
    <row r="33" spans="1:9" ht="23.25" customHeight="1">
      <c r="A33" s="30">
        <f t="shared" si="2"/>
        <v>26</v>
      </c>
      <c r="B33" s="39" t="s">
        <v>4</v>
      </c>
      <c r="C33" s="66"/>
      <c r="D33" s="33" t="s">
        <v>45</v>
      </c>
      <c r="E33" s="33">
        <v>1</v>
      </c>
      <c r="F33" s="67"/>
      <c r="G33" s="68">
        <f t="shared" si="0"/>
        <v>0</v>
      </c>
      <c r="H33" s="39" t="s">
        <v>79</v>
      </c>
      <c r="I33" s="13"/>
    </row>
    <row r="34" spans="1:9" ht="23.25" customHeight="1">
      <c r="A34" s="30">
        <v>27</v>
      </c>
      <c r="B34" s="39" t="s">
        <v>5</v>
      </c>
      <c r="C34" s="42"/>
      <c r="D34" s="33" t="s">
        <v>6</v>
      </c>
      <c r="E34" s="33">
        <v>1</v>
      </c>
      <c r="F34" s="67"/>
      <c r="G34" s="68">
        <f t="shared" ref="G34" si="3">ROUND(F34,2)*E34</f>
        <v>0</v>
      </c>
      <c r="H34" s="39" t="s">
        <v>80</v>
      </c>
      <c r="I34" s="13"/>
    </row>
    <row r="35" spans="1:9" ht="32.25" customHeight="1">
      <c r="A35" s="30">
        <v>28</v>
      </c>
      <c r="B35" s="39" t="s">
        <v>73</v>
      </c>
      <c r="C35" s="66"/>
      <c r="D35" s="33" t="s">
        <v>6</v>
      </c>
      <c r="E35" s="33">
        <v>1</v>
      </c>
      <c r="F35" s="67"/>
      <c r="G35" s="68">
        <f t="shared" si="0"/>
        <v>0</v>
      </c>
      <c r="H35" s="39" t="s">
        <v>81</v>
      </c>
      <c r="I35" s="13"/>
    </row>
    <row r="36" spans="1:9" ht="29.25" customHeight="1">
      <c r="A36" s="99" t="s">
        <v>68</v>
      </c>
      <c r="B36" s="99"/>
      <c r="C36" s="99"/>
      <c r="D36" s="99"/>
      <c r="E36" s="99"/>
      <c r="F36" s="99"/>
      <c r="G36" s="69">
        <f>SUM(G8:G35)</f>
        <v>0</v>
      </c>
      <c r="H36" s="58"/>
      <c r="I36" s="13"/>
    </row>
    <row r="37" spans="1:9" ht="23.25" customHeight="1">
      <c r="A37" s="77" t="s">
        <v>57</v>
      </c>
      <c r="B37" s="78"/>
      <c r="C37" s="78"/>
      <c r="D37" s="78"/>
      <c r="E37" s="78"/>
      <c r="F37" s="78"/>
      <c r="G37" s="78"/>
      <c r="H37" s="79"/>
      <c r="I37" s="13"/>
    </row>
    <row r="38" spans="1:9" s="53" customFormat="1" ht="48" customHeight="1">
      <c r="A38" s="71" t="s">
        <v>0</v>
      </c>
      <c r="B38" s="80" t="s">
        <v>58</v>
      </c>
      <c r="C38" s="81"/>
      <c r="D38" s="71" t="s">
        <v>64</v>
      </c>
      <c r="E38" s="72" t="s">
        <v>65</v>
      </c>
      <c r="F38" s="72" t="s">
        <v>63</v>
      </c>
      <c r="G38" s="72" t="s">
        <v>67</v>
      </c>
      <c r="H38" s="73"/>
      <c r="I38" s="14"/>
    </row>
    <row r="39" spans="1:9" s="53" customFormat="1" ht="39" customHeight="1">
      <c r="A39" s="57">
        <v>29</v>
      </c>
      <c r="B39" s="83" t="s">
        <v>60</v>
      </c>
      <c r="C39" s="83"/>
      <c r="D39" s="57" t="s">
        <v>62</v>
      </c>
      <c r="E39" s="57">
        <v>8</v>
      </c>
      <c r="F39" s="67"/>
      <c r="G39" s="70">
        <f>E39*ROUND(F39,2)</f>
        <v>0</v>
      </c>
      <c r="H39" s="56"/>
      <c r="I39" s="14"/>
    </row>
    <row r="40" spans="1:9" s="53" customFormat="1" ht="39" customHeight="1">
      <c r="A40" s="57">
        <v>30</v>
      </c>
      <c r="B40" s="84" t="s">
        <v>61</v>
      </c>
      <c r="C40" s="85"/>
      <c r="D40" s="57" t="s">
        <v>62</v>
      </c>
      <c r="E40" s="57">
        <v>8</v>
      </c>
      <c r="F40" s="67"/>
      <c r="G40" s="70">
        <f t="shared" ref="G40:G42" si="4">E40*ROUND(F40,2)</f>
        <v>0</v>
      </c>
      <c r="H40" s="56"/>
      <c r="I40" s="14"/>
    </row>
    <row r="41" spans="1:9" s="53" customFormat="1" ht="39" customHeight="1">
      <c r="A41" s="57">
        <v>31</v>
      </c>
      <c r="B41" s="54" t="s">
        <v>69</v>
      </c>
      <c r="C41" s="55"/>
      <c r="D41" s="57" t="s">
        <v>45</v>
      </c>
      <c r="E41" s="57">
        <v>2</v>
      </c>
      <c r="F41" s="67"/>
      <c r="G41" s="70">
        <f t="shared" si="4"/>
        <v>0</v>
      </c>
      <c r="H41" s="56"/>
      <c r="I41" s="14"/>
    </row>
    <row r="42" spans="1:9" ht="36" customHeight="1">
      <c r="A42" s="30">
        <v>32</v>
      </c>
      <c r="B42" s="82" t="s">
        <v>70</v>
      </c>
      <c r="C42" s="82"/>
      <c r="D42" s="45" t="s">
        <v>48</v>
      </c>
      <c r="E42" s="33">
        <v>4</v>
      </c>
      <c r="F42" s="67"/>
      <c r="G42" s="70">
        <f t="shared" si="4"/>
        <v>0</v>
      </c>
      <c r="H42" s="39" t="s">
        <v>82</v>
      </c>
      <c r="I42" s="13"/>
    </row>
    <row r="43" spans="1:9" ht="36" customHeight="1">
      <c r="A43" s="59"/>
      <c r="B43" s="61"/>
      <c r="C43" s="61"/>
      <c r="D43" s="62"/>
      <c r="E43" s="63"/>
      <c r="F43" s="64"/>
      <c r="G43" s="64"/>
      <c r="H43" s="60"/>
      <c r="I43" s="13"/>
    </row>
    <row r="44" spans="1:9" ht="23.25" customHeight="1">
      <c r="A44" s="100" t="s">
        <v>53</v>
      </c>
      <c r="B44" s="101"/>
      <c r="C44" s="101"/>
      <c r="D44" s="101"/>
      <c r="E44" s="101"/>
      <c r="F44" s="102"/>
      <c r="G44" s="65">
        <f>G36+G39+G40+G41+G42</f>
        <v>0</v>
      </c>
      <c r="H44" s="46"/>
      <c r="I44" s="20"/>
    </row>
    <row r="45" spans="1:9" ht="23.25" customHeight="1">
      <c r="A45" s="100" t="s">
        <v>54</v>
      </c>
      <c r="B45" s="101"/>
      <c r="C45" s="101"/>
      <c r="D45" s="101"/>
      <c r="E45" s="101"/>
      <c r="F45" s="102"/>
      <c r="G45" s="65">
        <f>G44*1.21</f>
        <v>0</v>
      </c>
      <c r="H45" s="46"/>
      <c r="I45" s="20"/>
    </row>
    <row r="46" spans="1:9" ht="15">
      <c r="A46" s="4"/>
      <c r="B46" s="4"/>
      <c r="C46" s="4"/>
      <c r="D46" s="4"/>
      <c r="E46" s="4"/>
      <c r="F46" s="4"/>
      <c r="G46" s="21"/>
      <c r="H46" s="2"/>
      <c r="I46" s="22"/>
    </row>
    <row r="47" spans="1:9">
      <c r="A47" s="93" t="s">
        <v>71</v>
      </c>
      <c r="B47" s="94"/>
      <c r="C47" s="94"/>
      <c r="D47" s="94"/>
      <c r="E47" s="94"/>
      <c r="F47" s="94"/>
      <c r="G47" s="94"/>
      <c r="H47" s="95"/>
    </row>
    <row r="48" spans="1:9" ht="15" customHeight="1">
      <c r="A48" s="96"/>
      <c r="B48" s="97"/>
      <c r="C48" s="97"/>
      <c r="D48" s="97"/>
      <c r="E48" s="97"/>
      <c r="F48" s="97"/>
      <c r="G48" s="97"/>
      <c r="H48" s="98"/>
      <c r="I48" s="22"/>
    </row>
    <row r="49" spans="1:9" ht="34.5" customHeight="1">
      <c r="A49" s="74" t="s">
        <v>59</v>
      </c>
      <c r="B49" s="75"/>
      <c r="C49" s="75"/>
      <c r="D49" s="75"/>
      <c r="E49" s="75"/>
      <c r="F49" s="75"/>
      <c r="G49" s="75"/>
      <c r="H49" s="76"/>
      <c r="I49" s="20"/>
    </row>
  </sheetData>
  <mergeCells count="14">
    <mergeCell ref="A4:H4"/>
    <mergeCell ref="A2:H2"/>
    <mergeCell ref="A3:H3"/>
    <mergeCell ref="A6:H6"/>
    <mergeCell ref="A47:H48"/>
    <mergeCell ref="A36:F36"/>
    <mergeCell ref="A44:F44"/>
    <mergeCell ref="A45:F45"/>
    <mergeCell ref="A49:H49"/>
    <mergeCell ref="A37:H37"/>
    <mergeCell ref="B38:C38"/>
    <mergeCell ref="B42:C42"/>
    <mergeCell ref="B39:C39"/>
    <mergeCell ref="B40:C40"/>
  </mergeCells>
  <phoneticPr fontId="7" type="noConversion"/>
  <pageMargins left="0.43307086614173229" right="0.38" top="0.63" bottom="0.28000000000000003" header="0.49" footer="0.26"/>
  <pageSetup paperSize="9" scale="47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AV</vt:lpstr>
      <vt:lpstr>AV!Oblast_tisku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 Milan</dc:creator>
  <cp:lastModifiedBy>Zárubová Tereza</cp:lastModifiedBy>
  <dcterms:created xsi:type="dcterms:W3CDTF">2010-05-04T08:39:46Z</dcterms:created>
  <dcterms:modified xsi:type="dcterms:W3CDTF">2026-03-26T10:05:56Z</dcterms:modified>
</cp:coreProperties>
</file>