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T:\Veřejné zakázky\2025 veřejné zakázky\25026 - OŘ - Vybudování doplňkové expozice Návštěvnického Centra ČNB v Praze II\ZD vč. příloh\"/>
    </mc:Choice>
  </mc:AlternateContent>
  <bookViews>
    <workbookView xWindow="-120" yWindow="-120" windowWidth="29040" windowHeight="15840" activeTab="6"/>
  </bookViews>
  <sheets>
    <sheet name="Rekapitulace" sheetId="3" r:id="rId1"/>
    <sheet name="ELEKTRO" sheetId="12" r:id="rId2"/>
    <sheet name="AVT" sheetId="1" r:id="rId3"/>
    <sheet name="SVĚTLA" sheetId="4" r:id="rId4"/>
    <sheet name="INTERIÉR" sheetId="5" r:id="rId5"/>
    <sheet name="OBSAHY_NASAZENÍ" sheetId="7" r:id="rId6"/>
    <sheet name="Provozní podpora+budoucí rozvoj" sheetId="11" r:id="rId7"/>
  </sheets>
  <definedNames>
    <definedName name="_xlnm._FilterDatabase" localSheetId="2" hidden="1">AVT!$A$1:$H$82</definedName>
    <definedName name="_xlnm._FilterDatabase" localSheetId="4" hidden="1">INTERIÉR!$A$1:$G$29</definedName>
    <definedName name="_xlnm._FilterDatabase" localSheetId="3" hidden="1">SVĚTLA!$A$1:$K$31</definedName>
    <definedName name="AL_obvodový_plášť">#REF!</definedName>
    <definedName name="Excel_BuiltIn_Print_Titles_1" localSheetId="2">AVT!$D$2:$HN$2</definedName>
    <definedName name="Excel_BuiltIn_Print_Titles_1" localSheetId="4">INTERIÉR!#REF!</definedName>
    <definedName name="Excel_BuiltIn_Print_Titles_1" localSheetId="0">Rekapitulace!#REF!</definedName>
    <definedName name="Excel_BuiltIn_Print_Titles_1" localSheetId="3">SVĚTLA!$D$2:$HR$2</definedName>
    <definedName name="Excel_BuiltIn_Print_Titles_1">#REF!</definedName>
    <definedName name="IS">#REF!</definedName>
    <definedName name="Izolace_akustické">#REF!</definedName>
    <definedName name="Izolace_proti_vodě">#REF!</definedName>
    <definedName name="Komunikace">#REF!</definedName>
    <definedName name="Konstrukce_klempířské">#REF!</definedName>
    <definedName name="Konstrukce_tesařské">#REF!</definedName>
    <definedName name="Konstrukce_truhlářské">#REF!</definedName>
    <definedName name="Kovové_stavební_doplňkové_konstrukce">#REF!</definedName>
    <definedName name="KSDK">#REF!</definedName>
    <definedName name="Malby__tapety__nátěry__nástřiky">#REF!</definedName>
    <definedName name="NaVedomi">#REF!</definedName>
    <definedName name="_xlnm.Print_Titles" localSheetId="2">AVT!$2:$2</definedName>
    <definedName name="_xlnm.Print_Titles" localSheetId="3">SVĚTLA!$2:$2</definedName>
    <definedName name="Objekty">#REF!</definedName>
    <definedName name="Obklady_keramické">#REF!</definedName>
    <definedName name="_xlnm.Print_Area" localSheetId="2">AVT!$A$2:$H$65</definedName>
    <definedName name="_xlnm.Print_Area" localSheetId="4">INTERIÉR!$A$1:$G$34</definedName>
    <definedName name="_xlnm.Print_Area" localSheetId="0">Rekapitulace!$A$1:$E$15</definedName>
    <definedName name="_xlnm.Print_Area" localSheetId="3">SVĚTLA!$A$2:$K$14</definedName>
    <definedName name="Ostatní_výrobky">#REF!</definedName>
    <definedName name="OUD">#REF!</definedName>
    <definedName name="Podhl">#REF!</definedName>
    <definedName name="Podhledy">#REF!</definedName>
    <definedName name="Predmet">#REF!</definedName>
    <definedName name="Prilohy">#REF!</definedName>
    <definedName name="PS">#REF!</definedName>
    <definedName name="REKAPITULACE">#REF!</definedName>
    <definedName name="Sádrokartonové_konstrukce">#REF!</definedName>
    <definedName name="Vodorovné_konstrukce">#REF!</definedName>
    <definedName name="Z_4D0D2B2A_9DF8_458C_AAEE_86A80A3339F0_.wvu.Cols" localSheetId="2" hidden="1">AVT!#REF!</definedName>
    <definedName name="Z_4D0D2B2A_9DF8_458C_AAEE_86A80A3339F0_.wvu.Cols" localSheetId="4" hidden="1">INTERIÉR!#REF!</definedName>
    <definedName name="Z_4D0D2B2A_9DF8_458C_AAEE_86A80A3339F0_.wvu.Cols" localSheetId="3" hidden="1">SVĚTLA!#REF!</definedName>
    <definedName name="Z_4D0D2B2A_9DF8_458C_AAEE_86A80A3339F0_.wvu.FilterData" localSheetId="2" hidden="1">AVT!$A$2:$H$82</definedName>
    <definedName name="Z_4D0D2B2A_9DF8_458C_AAEE_86A80A3339F0_.wvu.FilterData" localSheetId="4" hidden="1">INTERIÉR!$A$2:$G$18</definedName>
    <definedName name="Z_4D0D2B2A_9DF8_458C_AAEE_86A80A3339F0_.wvu.FilterData" localSheetId="3" hidden="1">SVĚTLA!$A$2:$K$31</definedName>
    <definedName name="Z_4D0D2B2A_9DF8_458C_AAEE_86A80A3339F0_.wvu.PrintArea" localSheetId="2" hidden="1">AVT!$A$2:$H$82</definedName>
    <definedName name="Z_4D0D2B2A_9DF8_458C_AAEE_86A80A3339F0_.wvu.PrintArea" localSheetId="4" hidden="1">INTERIÉR!$A$2:$G$18</definedName>
    <definedName name="Z_4D0D2B2A_9DF8_458C_AAEE_86A80A3339F0_.wvu.PrintArea" localSheetId="3" hidden="1">SVĚTLA!$A$2:$K$31</definedName>
    <definedName name="Z_4D0D2B2A_9DF8_458C_AAEE_86A80A3339F0_.wvu.PrintTitles" localSheetId="2" hidden="1">AVT!$2:$2</definedName>
    <definedName name="Z_4D0D2B2A_9DF8_458C_AAEE_86A80A3339F0_.wvu.PrintTitles" localSheetId="4" hidden="1">INTERIÉR!#REF!</definedName>
    <definedName name="Z_4D0D2B2A_9DF8_458C_AAEE_86A80A3339F0_.wvu.PrintTitles" localSheetId="3" hidden="1">SVĚTLA!$2:$2</definedName>
    <definedName name="Z_663F3EEA_54DF_4CA4_AC64_811AA139A51B_.wvu.FilterData" localSheetId="2" hidden="1">AVT!$A$2:$H$82</definedName>
    <definedName name="Z_663F3EEA_54DF_4CA4_AC64_811AA139A51B_.wvu.FilterData" localSheetId="4" hidden="1">INTERIÉR!$A$2:$G$18</definedName>
    <definedName name="Z_663F3EEA_54DF_4CA4_AC64_811AA139A51B_.wvu.FilterData" localSheetId="3" hidden="1">SVĚTLA!$A$2:$K$31</definedName>
    <definedName name="Z_8739B187_5193_4A50_AB3C_AACA053D53F9_.wvu.Cols" localSheetId="2" hidden="1">AVT!#REF!</definedName>
    <definedName name="Z_8739B187_5193_4A50_AB3C_AACA053D53F9_.wvu.Cols" localSheetId="4" hidden="1">INTERIÉR!#REF!</definedName>
    <definedName name="Z_8739B187_5193_4A50_AB3C_AACA053D53F9_.wvu.Cols" localSheetId="3" hidden="1">SVĚTLA!#REF!</definedName>
    <definedName name="Z_8739B187_5193_4A50_AB3C_AACA053D53F9_.wvu.FilterData" localSheetId="2" hidden="1">AVT!$A$2:$H$82</definedName>
    <definedName name="Z_8739B187_5193_4A50_AB3C_AACA053D53F9_.wvu.FilterData" localSheetId="4" hidden="1">INTERIÉR!$A$2:$G$18</definedName>
    <definedName name="Z_8739B187_5193_4A50_AB3C_AACA053D53F9_.wvu.FilterData" localSheetId="3" hidden="1">SVĚTLA!$A$2:$K$31</definedName>
    <definedName name="Z_C813679C_1F25_4E8B_B995_533787F0CCF2_.wvu.Cols" localSheetId="2" hidden="1">AVT!#REF!</definedName>
    <definedName name="Z_C813679C_1F25_4E8B_B995_533787F0CCF2_.wvu.Cols" localSheetId="4" hidden="1">INTERIÉR!#REF!</definedName>
    <definedName name="Z_C813679C_1F25_4E8B_B995_533787F0CCF2_.wvu.Cols" localSheetId="3" hidden="1">SVĚTLA!#REF!</definedName>
    <definedName name="Z_C813679C_1F25_4E8B_B995_533787F0CCF2_.wvu.FilterData" localSheetId="2" hidden="1">AVT!$A$2:$H$82</definedName>
    <definedName name="Z_C813679C_1F25_4E8B_B995_533787F0CCF2_.wvu.FilterData" localSheetId="4" hidden="1">INTERIÉR!$A$2:$G$18</definedName>
    <definedName name="Z_C813679C_1F25_4E8B_B995_533787F0CCF2_.wvu.FilterData" localSheetId="3" hidden="1">SVĚTLA!$A$2:$K$31</definedName>
    <definedName name="Z_C813679C_1F25_4E8B_B995_533787F0CCF2_.wvu.PrintArea" localSheetId="2" hidden="1">AVT!$A$2:$H$82</definedName>
    <definedName name="Z_C813679C_1F25_4E8B_B995_533787F0CCF2_.wvu.PrintArea" localSheetId="4" hidden="1">INTERIÉR!$A$2:$G$18</definedName>
    <definedName name="Z_C813679C_1F25_4E8B_B995_533787F0CCF2_.wvu.PrintArea" localSheetId="3" hidden="1">SVĚTLA!$A$2:$K$31</definedName>
    <definedName name="Z_C813679C_1F25_4E8B_B995_533787F0CCF2_.wvu.PrintTitles" localSheetId="2" hidden="1">AVT!$2:$2</definedName>
    <definedName name="Z_C813679C_1F25_4E8B_B995_533787F0CCF2_.wvu.PrintTitles" localSheetId="4" hidden="1">INTERIÉR!#REF!</definedName>
    <definedName name="Z_C813679C_1F25_4E8B_B995_533787F0CCF2_.wvu.PrintTitles" localSheetId="3" hidden="1">SVĚTLA!$2:$2</definedName>
    <definedName name="Z_D80F4BCD_90E6_4CF9_BB80_CD28A212AF14_.wvu.Cols" localSheetId="2" hidden="1">AVT!#REF!</definedName>
    <definedName name="Z_D80F4BCD_90E6_4CF9_BB80_CD28A212AF14_.wvu.Cols" localSheetId="4" hidden="1">INTERIÉR!#REF!</definedName>
    <definedName name="Z_D80F4BCD_90E6_4CF9_BB80_CD28A212AF14_.wvu.Cols" localSheetId="3" hidden="1">SVĚTLA!#REF!</definedName>
    <definedName name="Z_D80F4BCD_90E6_4CF9_BB80_CD28A212AF14_.wvu.FilterData" localSheetId="2" hidden="1">AVT!$A$2:$H$82</definedName>
    <definedName name="Z_D80F4BCD_90E6_4CF9_BB80_CD28A212AF14_.wvu.FilterData" localSheetId="4" hidden="1">INTERIÉR!$A$2:$G$18</definedName>
    <definedName name="Z_D80F4BCD_90E6_4CF9_BB80_CD28A212AF14_.wvu.FilterData" localSheetId="3" hidden="1">SVĚTLA!$A$2:$K$31</definedName>
    <definedName name="Z_D80F4BCD_90E6_4CF9_BB80_CD28A212AF14_.wvu.PrintArea" localSheetId="2" hidden="1">AVT!$A$2:$H$82</definedName>
    <definedName name="Z_D80F4BCD_90E6_4CF9_BB80_CD28A212AF14_.wvu.PrintArea" localSheetId="4" hidden="1">INTERIÉR!$A$2:$G$18</definedName>
    <definedName name="Z_D80F4BCD_90E6_4CF9_BB80_CD28A212AF14_.wvu.PrintArea" localSheetId="3" hidden="1">SVĚTLA!$A$2:$K$31</definedName>
    <definedName name="Z_D80F4BCD_90E6_4CF9_BB80_CD28A212AF14_.wvu.PrintTitles" localSheetId="2" hidden="1">AVT!$2:$2</definedName>
    <definedName name="Z_D80F4BCD_90E6_4CF9_BB80_CD28A212AF14_.wvu.PrintTitles" localSheetId="4" hidden="1">INTERIÉR!#REF!</definedName>
    <definedName name="Z_D80F4BCD_90E6_4CF9_BB80_CD28A212AF14_.wvu.PrintTitles" localSheetId="3" hidden="1">SVĚTLA!$2:$2</definedName>
    <definedName name="Z_F18F5723_E1DD_4928_A1A8_38350028BAD1_.wvu.Cols" localSheetId="2" hidden="1">AVT!#REF!</definedName>
    <definedName name="Z_F18F5723_E1DD_4928_A1A8_38350028BAD1_.wvu.Cols" localSheetId="4" hidden="1">INTERIÉR!#REF!</definedName>
    <definedName name="Z_F18F5723_E1DD_4928_A1A8_38350028BAD1_.wvu.Cols" localSheetId="3" hidden="1">SVĚTLA!#REF!</definedName>
    <definedName name="Z_F18F5723_E1DD_4928_A1A8_38350028BAD1_.wvu.FilterData" localSheetId="2" hidden="1">AVT!$A$2:$H$2</definedName>
    <definedName name="Z_F18F5723_E1DD_4928_A1A8_38350028BAD1_.wvu.FilterData" localSheetId="4" hidden="1">INTERIÉR!#REF!</definedName>
    <definedName name="Z_F18F5723_E1DD_4928_A1A8_38350028BAD1_.wvu.FilterData" localSheetId="3" hidden="1">SVĚTLA!$A$2:$K$2</definedName>
    <definedName name="Z_F18F5723_E1DD_4928_A1A8_38350028BAD1_.wvu.PrintArea" localSheetId="2" hidden="1">AVT!$A$2:$H$81</definedName>
    <definedName name="Z_F18F5723_E1DD_4928_A1A8_38350028BAD1_.wvu.PrintArea" localSheetId="4" hidden="1">INTERIÉR!$A$2:$G$17</definedName>
    <definedName name="Z_F18F5723_E1DD_4928_A1A8_38350028BAD1_.wvu.PrintArea" localSheetId="3" hidden="1">SVĚTLA!$A$2:$K$30</definedName>
    <definedName name="Z_F18F5723_E1DD_4928_A1A8_38350028BAD1_.wvu.PrintTitles" localSheetId="2" hidden="1">AVT!$2:$2</definedName>
    <definedName name="Z_F18F5723_E1DD_4928_A1A8_38350028BAD1_.wvu.PrintTitles" localSheetId="4" hidden="1">INTERIÉR!#REF!</definedName>
    <definedName name="Z_F18F5723_E1DD_4928_A1A8_38350028BAD1_.wvu.PrintTitles" localSheetId="3" hidden="1">SVĚTLA!$2:$2</definedName>
    <definedName name="Základy">#REF!</definedName>
    <definedName name="Zemní_práce">#REF!</definedName>
    <definedName name="ZPRACOVATEL">#REF!</definedName>
    <definedName name="Zprava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2" l="1"/>
  <c r="F45" i="12"/>
  <c r="F43" i="12"/>
  <c r="F42" i="12"/>
  <c r="F41" i="12"/>
  <c r="F39" i="12"/>
  <c r="F38" i="12"/>
  <c r="F37" i="12"/>
  <c r="F36" i="12"/>
  <c r="F35" i="12"/>
  <c r="F33" i="12"/>
  <c r="F32" i="12"/>
  <c r="F30" i="12"/>
  <c r="F29" i="12"/>
  <c r="F28" i="12"/>
  <c r="F27" i="12"/>
  <c r="F26" i="12"/>
  <c r="F25" i="12"/>
  <c r="F24" i="12"/>
  <c r="F23" i="12"/>
  <c r="F22" i="12"/>
  <c r="F21" i="12"/>
  <c r="F20" i="12"/>
  <c r="F18" i="12"/>
  <c r="F17" i="12"/>
  <c r="F15" i="12"/>
  <c r="F12" i="12"/>
  <c r="F3" i="12"/>
  <c r="G2" i="11" l="1"/>
  <c r="G45" i="12" l="1"/>
  <c r="G46" i="12"/>
  <c r="G43" i="12"/>
  <c r="G42" i="12"/>
  <c r="G41" i="12"/>
  <c r="G40" i="12" s="1"/>
  <c r="G39" i="12"/>
  <c r="G38" i="12"/>
  <c r="G37" i="12"/>
  <c r="G36" i="12"/>
  <c r="G35" i="12"/>
  <c r="G33" i="12"/>
  <c r="G32" i="12"/>
  <c r="G31" i="12" s="1"/>
  <c r="G30" i="12"/>
  <c r="G29" i="12"/>
  <c r="G28" i="12"/>
  <c r="G27" i="12"/>
  <c r="G26" i="12"/>
  <c r="G25" i="12"/>
  <c r="G24" i="12"/>
  <c r="G23" i="12"/>
  <c r="G22" i="12"/>
  <c r="G21" i="12"/>
  <c r="G20" i="12"/>
  <c r="G18" i="12"/>
  <c r="G17" i="12"/>
  <c r="G15" i="12"/>
  <c r="G12" i="12"/>
  <c r="G3" i="12"/>
  <c r="G19" i="12" l="1"/>
  <c r="G2" i="12"/>
  <c r="G44" i="12"/>
  <c r="G34" i="12"/>
  <c r="G13" i="12"/>
  <c r="G12" i="7"/>
  <c r="G47" i="12" l="1"/>
  <c r="C4" i="3" s="1"/>
  <c r="E4" i="3" s="1"/>
  <c r="G6" i="7"/>
  <c r="G3" i="7"/>
  <c r="G5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6" i="5"/>
  <c r="G27" i="5"/>
  <c r="G28" i="5"/>
  <c r="G29" i="5"/>
  <c r="G4" i="5"/>
  <c r="K13" i="4"/>
  <c r="K6" i="4"/>
  <c r="K7" i="4"/>
  <c r="K8" i="4"/>
  <c r="K9" i="4"/>
  <c r="K10" i="4"/>
  <c r="K11" i="4"/>
  <c r="K12" i="4"/>
  <c r="K5" i="4"/>
  <c r="H7" i="1"/>
  <c r="H8" i="1"/>
  <c r="H9" i="1"/>
  <c r="H10" i="1"/>
  <c r="H11" i="1"/>
  <c r="H12" i="1"/>
  <c r="H13" i="1"/>
  <c r="H14" i="1"/>
  <c r="H16" i="1"/>
  <c r="H17" i="1"/>
  <c r="H18" i="1"/>
  <c r="H19" i="1"/>
  <c r="H20" i="1"/>
  <c r="H21" i="1"/>
  <c r="H22" i="1"/>
  <c r="H23" i="1"/>
  <c r="H24" i="1"/>
  <c r="H26" i="1"/>
  <c r="H27" i="1"/>
  <c r="H28" i="1"/>
  <c r="H29" i="1"/>
  <c r="H30" i="1"/>
  <c r="H31" i="1"/>
  <c r="H32" i="1"/>
  <c r="H34" i="1"/>
  <c r="H35" i="1"/>
  <c r="H36" i="1"/>
  <c r="H37" i="1"/>
  <c r="H38" i="1"/>
  <c r="H39" i="1"/>
  <c r="H41" i="1"/>
  <c r="H42" i="1"/>
  <c r="H43" i="1"/>
  <c r="H44" i="1"/>
  <c r="H45" i="1"/>
  <c r="H47" i="1"/>
  <c r="H48" i="1"/>
  <c r="H49" i="1"/>
  <c r="H50" i="1"/>
  <c r="H52" i="1"/>
  <c r="H53" i="1"/>
  <c r="H55" i="1"/>
  <c r="H56" i="1"/>
  <c r="H57" i="1"/>
  <c r="H59" i="1"/>
  <c r="H60" i="1"/>
  <c r="H61" i="1"/>
  <c r="H62" i="1"/>
  <c r="H63" i="1"/>
  <c r="H6" i="1"/>
  <c r="G3" i="11" l="1"/>
  <c r="H3" i="11" s="1"/>
  <c r="G14" i="7" l="1"/>
  <c r="G4" i="11" l="1"/>
  <c r="H4" i="11" s="1"/>
  <c r="H2" i="11"/>
  <c r="H5" i="11" l="1"/>
  <c r="C9" i="3" s="1"/>
  <c r="E9" i="3" s="1"/>
  <c r="D25" i="1" l="1"/>
  <c r="D58" i="1" l="1"/>
  <c r="D40" i="1" l="1"/>
  <c r="D33" i="1"/>
  <c r="G32" i="5" l="1"/>
  <c r="H65" i="1" l="1"/>
  <c r="D15" i="1"/>
  <c r="D54" i="1"/>
  <c r="D5" i="1"/>
  <c r="D46" i="1"/>
  <c r="B6" i="3" l="1"/>
  <c r="K14" i="4" l="1"/>
  <c r="C6" i="3" s="1"/>
  <c r="E6" i="3" s="1"/>
  <c r="B5" i="3" l="1"/>
  <c r="C5" i="3" l="1"/>
  <c r="E5" i="3" s="1"/>
  <c r="C7" i="3"/>
  <c r="E7" i="3" s="1"/>
  <c r="C8" i="3"/>
  <c r="E8" i="3" s="1"/>
  <c r="E10" i="3" l="1"/>
</calcChain>
</file>

<file path=xl/sharedStrings.xml><?xml version="1.0" encoding="utf-8"?>
<sst xmlns="http://schemas.openxmlformats.org/spreadsheetml/2006/main" count="497" uniqueCount="277">
  <si>
    <t>pořadové číslo</t>
  </si>
  <si>
    <t>popis</t>
  </si>
  <si>
    <t>Kč/jednotka bez_DPH</t>
  </si>
  <si>
    <t>počet</t>
  </si>
  <si>
    <t>cena celkem / Kč bez DPH</t>
  </si>
  <si>
    <t>Alois Rašín a pilíře českého ekonomického myšlení</t>
  </si>
  <si>
    <t>Interiér expozice včetně povrchů, výroby fundusů, mobiliáře a vložených předmětů</t>
  </si>
  <si>
    <t>Obsahy_Nasazení (Odkazuje se na 5_OBSAH_NASAZENÍ)</t>
  </si>
  <si>
    <t>Cena celkem bez DPH:</t>
  </si>
  <si>
    <t>místnost/kód v projektu</t>
  </si>
  <si>
    <t>název</t>
  </si>
  <si>
    <t>referenční výrobce</t>
  </si>
  <si>
    <t>referenční typové označení</t>
  </si>
  <si>
    <t>popis - minimální parametry</t>
  </si>
  <si>
    <t>množstevní jednotka</t>
  </si>
  <si>
    <t>Množství</t>
  </si>
  <si>
    <t>cena celkem bez DPH</t>
  </si>
  <si>
    <t>AV technika (odkazuje se na složku 4_PD_AV_Technika_Světelný_design)</t>
  </si>
  <si>
    <t>2S101 - AVE01 - stůl s 5 displeji na výšku</t>
  </si>
  <si>
    <t>AVE01</t>
  </si>
  <si>
    <t>Profesionální LCD monitor</t>
  </si>
  <si>
    <t>LCD profesionální displej 65", IPS s LED podsvícením, rozlišení 3840 x 2160, haze min. 28%, jas 500nit, kontrast 1000:1, odezva 8ms, provoz 24/7, orientace landscape/portrait, 3x HDMI, 1x DP, USB, LAN, RS232, media player, tloušťka max. 41mm</t>
  </si>
  <si>
    <t>ks</t>
  </si>
  <si>
    <t>Nástěnný náklopný držák displeje</t>
  </si>
  <si>
    <t>Držák pro displej v orientaci na výšku kompatibilní s použitým displejem. Minimální nosnost dle hmotnosti použitého displeje. Standard VESA s roztečí dle použitého  displeje. Možnost horizontálního posunu po instalaci doleva a doprava, možnost vysunutí displeje směrem nahoru a následně vyjmutí displeje vodorovným směrem. Možnost doladění výšky a vodováhy pro instalaci. Pozn. Držák bude připevněn na konstrukci stolu (součást interiéru - není dodávkou AV techniky) a musí spolu s konstrukcí stolu umožnit jednoduchý servis (vyjmutí) displeje po odejmutí rámečků stolu.</t>
  </si>
  <si>
    <t>Multimediální přehrávač</t>
  </si>
  <si>
    <t>Přehrávač bez otočných součásti a s pasivním chlazením. Minimální parametry: podpora 4K@60Hz, možnost vytvoření více zónového obsahu s videem, obrázky, RSSFeed či HTML, možnost synchronizace, formáty zobrazení H.265, H.264(MPEG-4, Part 10), MPEG-2, MPEG-1, .ts, .mpg, .vob, .mov, .mp4, .m2ts, BMP, JPEG, PNG, MP2, MP3, AAC, and WAV (průchozí AC3), podpora HTML5, uložiště dat microSD karta nebo vnitřní úložiště min. 4GB, 3.5mm audio výstup, HDMI 2.0a výstup, Gigabit Ethernet. Synchronizace s ostatními přehrávači.</t>
  </si>
  <si>
    <t>Reproduktorová soustava</t>
  </si>
  <si>
    <t>Dvoupásmová podhledová reprosoustava, min. parametry 30W / 8Ω,  max. 70Hz– min. 15kHz, 130° pokrytí, ø max. 240mm. výška max. 100 mm, váha max. 2 kg</t>
  </si>
  <si>
    <t>Reproduktorová soustava - krycí mřížka</t>
  </si>
  <si>
    <t>Černá krycí mřížka podhledové reprosoustavy.</t>
  </si>
  <si>
    <t>Zesilovač</t>
  </si>
  <si>
    <t>Řiditelný zesilovač s přepínáním vstupů,  min. parametry: 2x stereo analogový vstup, 2x 45W /4Ω, 20 Hz - 20 kHz, nastavení výšek a basů, 19" rack uchycení, řízení LAN nebo RS-232.</t>
  </si>
  <si>
    <t>Kabeláž a montážní materiál</t>
  </si>
  <si>
    <t>Propojovací kabeláž a drobný montážní materiál.</t>
  </si>
  <si>
    <t>Vestavný rack</t>
  </si>
  <si>
    <t>Vestavný 19" rack -lehká hliníková otevřená konstrukce pro snadnou manipulaci při instalaci - výška 600 mm. Včetně napájecí lišty a montážních úchytů.</t>
  </si>
  <si>
    <t>Instalace displejů, přehrávačů a ozvučení</t>
  </si>
  <si>
    <t>Instalace displejů a přehrávačů do sestavy stolů, základní signálové nastavení, přesné nastavení pozic na držácích, zakrytování. Instalace ozvučení, zprovoznění ozvučení.</t>
  </si>
  <si>
    <t>2S101 - AVE02 - velkoplošná projekce na stěnu</t>
  </si>
  <si>
    <t>AVE02</t>
  </si>
  <si>
    <t>Datový projektor</t>
  </si>
  <si>
    <t>Datový projektor, technologie laser + 3LCD, rozlišení min. 1920x 1200,  výkon  min. 6000 lumenů,  obrazové vstupy min. 1x HDMI, HDBaseT, projekční poměr max. od 1,1:1, barva černá.</t>
  </si>
  <si>
    <t>Držák projektoru</t>
  </si>
  <si>
    <t>Klasický stropní držák projektoru včetně univarzálního adaptéru, s možností nastavení projektoru do správné polohy. Barva černá.</t>
  </si>
  <si>
    <t>Převodník HDMI</t>
  </si>
  <si>
    <t>Převodník signálu HDMI na HDBase-T - vysílač</t>
  </si>
  <si>
    <t>Instalace projektoru a přehrávače</t>
  </si>
  <si>
    <t>Instalace projektoru a přehrávače - kotvení držáku projektoru, instalace zákrytu projektoru, včetně instalace přehrávače, zapojení a nastavení signálů a geometrie obrazu. Instalace ozvučení, zprovoznění ozvučení.</t>
  </si>
  <si>
    <t>2S101 - AVE03 - velkoplošná projekce na vstupní dveře</t>
  </si>
  <si>
    <t>AVE03</t>
  </si>
  <si>
    <t>Datový projektor, technologie laser + 3LCD, rozlišení min. 1920x 1200,  výkon  min. 7000 lumenů,  obrazové vstupy min. 1x HDMI, HDBaseT, hmotnost max. 18 kg. Bez objektivu, barva černá.</t>
  </si>
  <si>
    <t>Objektiv projektoru</t>
  </si>
  <si>
    <t>Objektiv k projektoru. Projekční vzdálenost max. 0,8 - min. 0,9:1.</t>
  </si>
  <si>
    <t>Instalace projektoru a přehrávače - kotvení držáku projektoru, instalace zákrytu projektoru, včetně instalace přehrávače, zapojení a nastavení signálů a geometrie obrazu.</t>
  </si>
  <si>
    <t>2S101 - AVE04 - postava</t>
  </si>
  <si>
    <t>AVE04</t>
  </si>
  <si>
    <t>Zesilovač - společný pro AVE05</t>
  </si>
  <si>
    <t>Audio přehráva čbez otočných součásti a s pasivním chlazením. Minimální parametry: podpora formátu WAV, AAC, TS, MP2, MP3, MP4, MOV, MP2TS, FastEthernet, synchronizace s ostatními přehrávači.</t>
  </si>
  <si>
    <t>Instalace techniky</t>
  </si>
  <si>
    <t>Instalace a nastavení ozvučení.</t>
  </si>
  <si>
    <t>2S101 - AVE05 - postava</t>
  </si>
  <si>
    <t>AVE05</t>
  </si>
  <si>
    <t>Řídicí systém expozice</t>
  </si>
  <si>
    <t>Kontrolér řídicího systému expozice</t>
  </si>
  <si>
    <r>
      <t>Kontrolér řídicího systému. Minimální t</t>
    </r>
    <r>
      <rPr>
        <sz val="10"/>
        <color indexed="8"/>
        <rFont val="Arial"/>
        <family val="2"/>
        <charset val="238"/>
      </rPr>
      <t>echnické parametry kontroléru: min. 256MB RAM, 1x LAN, slot pro SD kartu nebo vestavné úložiště (min. 4GB), vestavěný webový server, kapacita pro min. 30 TCP Client pro ovládání techniky po TCP IP.</t>
    </r>
  </si>
  <si>
    <t>PoE adaptér</t>
  </si>
  <si>
    <t>802.3at PoE+ adaptér dodávající elektrickou energii po ethernetovém kabelu - min. 30W, Gigabit Ethernet.</t>
  </si>
  <si>
    <t>Kontrolér DALI</t>
  </si>
  <si>
    <t xml:space="preserve">DALI-2 řídící jednotka -  minimální parametry: podpora 128 DALI adres na dvou sběrnicových kanálech. Maximální zatížení 2x250mA (2x240mA garantováno) napájení 2x20 VDC  připojení do systému pomocí LAN (RJ45). instalace na DIN lištu.
napájení:  240 VAC (nominal) 
</t>
  </si>
  <si>
    <t>Relé</t>
  </si>
  <si>
    <t xml:space="preserve">Relé modul/DIN 8x 16A s minimálními parametry: s integrovaným LED displejem k monitorování, ruční konfiguraci a ovládání (8x jeden kanál = 8 adres DALI, 4 skupiny dvoukanálové = 4 adresy DALI, 2 skupiny čtyřkanálové = 2 adresy DALI). Maximální zatížení 16A odporové/žhavící  10A HID (cos φ=0,6) High inrush kontakty (800 A při 200 µs)  spotřeba 1,1W  vnitřní ztráty 2,1W  + max 1,6W/kanál  OVER-RIDE (OVR)  S-DIM nebo DMX. Jednotka pro spínání osmi kanálů 8x 16 A v provedení do rozvaděče instalace na DIN lištu. napájení: 240 VAC (400 VAC mezi kanály) </t>
  </si>
  <si>
    <t>hod</t>
  </si>
  <si>
    <t>Operační systém expozice (OSE)</t>
  </si>
  <si>
    <t>OSE</t>
  </si>
  <si>
    <t>OSE client PC</t>
  </si>
  <si>
    <t>Licence OSE client pro exponáty s PC pro OSE  - jedna licence pro každé PC. OSE kompatibilní se systém využívaným v Návštěvnickém centru ČNB v Praze, využívající OSE-Core (jádro systému) v NC ČNB v Praze.  V Praze je využíván operační systém V-Pass.</t>
  </si>
  <si>
    <t>OSE client MP</t>
  </si>
  <si>
    <t>Licence OSE client pro exponáty s přehrávači pro OSE  - jedna licence pro 4 multimediální přehrávače (MP). OSE kompatibilní se systém využívaným v Návštěvnickém centru ČNB v Praze, využívající OSE-Core (jádro systému) v NC ČNB v Praze. V Praze je využíván operační systém V-Pass.</t>
  </si>
  <si>
    <t>Instalace OSE a nastavení</t>
  </si>
  <si>
    <t>Instalace OSE client na jednotlivá PC, přehrávače a nastavení OSE.</t>
  </si>
  <si>
    <t>Realizace a zprovoznění expozice</t>
  </si>
  <si>
    <t>Zprovoznění</t>
  </si>
  <si>
    <t>Zprovoznění a odzkoušení celého systému expozice.</t>
  </si>
  <si>
    <t>Zaškolení</t>
  </si>
  <si>
    <t>Zaškolení a předvedení funkčnosti celého systému expozice, včetně jednotlivých exponátů s AVT.</t>
  </si>
  <si>
    <t>Vedlejší projektové náklady</t>
  </si>
  <si>
    <t xml:space="preserve">Řízení projektu AVT, ostatní práce jinde neuvedené a potřebné k provádění </t>
  </si>
  <si>
    <t>Doprava</t>
  </si>
  <si>
    <t>Doprava.</t>
  </si>
  <si>
    <t>CENA CELKEM BEZ DPH:</t>
  </si>
  <si>
    <t>kód v projektu</t>
  </si>
  <si>
    <t>sleva %</t>
  </si>
  <si>
    <t>Osvětlení - expoziční a provozní (odkazuje se na složku 4_PD_AV_Technika_Světelný_design)</t>
  </si>
  <si>
    <t>S1</t>
  </si>
  <si>
    <t>Lištové svítidlo DALI</t>
  </si>
  <si>
    <t>S1+</t>
  </si>
  <si>
    <t>Čočka pro svítidlo</t>
  </si>
  <si>
    <t>optická čočka oval flood. Podrobná specifikace dle knihy svítidel.</t>
  </si>
  <si>
    <t>S3</t>
  </si>
  <si>
    <t>Lištové svítidla rámovací, 3000K, DALI. Podrobná specifikace dle knihy svítidel.</t>
  </si>
  <si>
    <t>LS</t>
  </si>
  <si>
    <t>Lištový systém 4m</t>
  </si>
  <si>
    <t>Lištový systém 4 m. Podrobná specifikace dle knihy svítidel.</t>
  </si>
  <si>
    <t>LS2</t>
  </si>
  <si>
    <t>Lištový systém 3m</t>
  </si>
  <si>
    <t>Lištový systém 3 m. Podrobná specifikace dle knihy svítidel.</t>
  </si>
  <si>
    <t>LR</t>
  </si>
  <si>
    <t>Rohová spojka k lištovému systému</t>
  </si>
  <si>
    <t>LK</t>
  </si>
  <si>
    <t>Koncovka k lištovému systému</t>
  </si>
  <si>
    <t>LT</t>
  </si>
  <si>
    <t>T - spojka k lištovému systému, levá</t>
  </si>
  <si>
    <t>Instalace</t>
  </si>
  <si>
    <t>Instalace osvětlení</t>
  </si>
  <si>
    <t>INTERIÉRY</t>
  </si>
  <si>
    <t>p.č.</t>
  </si>
  <si>
    <t>prvek</t>
  </si>
  <si>
    <t>MJ</t>
  </si>
  <si>
    <t>Množství celkem</t>
  </si>
  <si>
    <t>Cena jednotková</t>
  </si>
  <si>
    <t>Cena celkem bez DPH</t>
  </si>
  <si>
    <t>ČÁST R - RAŠÍNOVA PRACOVNA</t>
  </si>
  <si>
    <t>1.</t>
  </si>
  <si>
    <t>R1-a</t>
  </si>
  <si>
    <t>kpl</t>
  </si>
  <si>
    <t>2.</t>
  </si>
  <si>
    <t>R1-b</t>
  </si>
  <si>
    <t>3.</t>
  </si>
  <si>
    <t>R1-c</t>
  </si>
  <si>
    <r>
      <t xml:space="preserve">vybavení stolu - exponáty/ artefakty (nákup, výroba). </t>
    </r>
    <r>
      <rPr>
        <i/>
        <sz val="10"/>
        <rFont val="Arial CE"/>
        <charset val="238"/>
      </rPr>
      <t xml:space="preserve">Pozn.:Veškeré exponáty budou kotveny napevno ke stolu. </t>
    </r>
  </si>
  <si>
    <t>4.</t>
  </si>
  <si>
    <t>z toho: telefon historický 20. léta 20. století</t>
  </si>
  <si>
    <t>5.</t>
  </si>
  <si>
    <r>
      <t xml:space="preserve">vitrínka zabudovaná  pro zlatý dukát, výroba atyp (dukát dodá ČNB). Viz. výkres </t>
    </r>
    <r>
      <rPr>
        <sz val="10"/>
        <rFont val="Arial CE"/>
        <charset val="238"/>
      </rPr>
      <t>3_PD_INTERIÉRY\Technické_výkresy\Pracovna_Aloise_Rašína</t>
    </r>
  </si>
  <si>
    <t>6.</t>
  </si>
  <si>
    <t>obálky časopisů (tisk, podklady dodá  ČNB) - zabezpečeno proti odcizení, pevně přiděláno ke stolu, obálky zalaminované - matné lamino. Grafická příprava je součástí kumulované položky č.33</t>
  </si>
  <si>
    <t>7.</t>
  </si>
  <si>
    <t>obálky knih výroba( na staré knihy - nákup) , předlohy dodá ČNB. Zabezpečeno proti odcizení, pevně přiděláno ke stolu, obálky zalaminované - matné lamino. Grafická příprava je součástí kumulované položky č.33</t>
  </si>
  <si>
    <t>8.</t>
  </si>
  <si>
    <t>masivní popelník + krabice dřevěná s doutníky ( případně humidor) - pevně kotveno ke stolu</t>
  </si>
  <si>
    <t>9.</t>
  </si>
  <si>
    <t>štípač na doutníky dobový - pevně kotveno ke stolu</t>
  </si>
  <si>
    <t>10.</t>
  </si>
  <si>
    <t>psací potřeby - souprava dobová - plnící pero, krabička, nožík na dopisy, tužka. Nutno zajistit pevné spojení se stolem - zabezpečení proti odcizení/poškození</t>
  </si>
  <si>
    <t>12.</t>
  </si>
  <si>
    <r>
      <t>návrhy zákonů - 2 listiny, tisk s laminací - nutno zajistit pevné spojení se stolem - zabezpečení proti odcizení/poškození.</t>
    </r>
    <r>
      <rPr>
        <sz val="10"/>
        <rFont val="Arial CE"/>
        <charset val="238"/>
      </rPr>
      <t xml:space="preserve"> Grafická příprava je součástí kumulované položky č. 33.</t>
    </r>
  </si>
  <si>
    <t>13.</t>
  </si>
  <si>
    <t>Fotografické práce - pořízení 2x profesionální fotografie a výroba (9x13cm) bez laminace - dukáty</t>
  </si>
  <si>
    <t>14.</t>
  </si>
  <si>
    <t>lampa funkční dobová (prvorepubliková) - nutno zajistit pevné spojení se stolem - zabezpečení proti odcizení/poškození</t>
  </si>
  <si>
    <t>15.</t>
  </si>
  <si>
    <t xml:space="preserve">R2 </t>
  </si>
  <si>
    <r>
      <t xml:space="preserve">Figury postavy oboustranné, v dob. kostýmech ( zápůjčka), postavy osob 2D (plech), s polepem a laminací, která je taktéž součástí dodávky. Figury jsou naprojektované jako samostojné. Součástí dodávky je dále nafocení (výběr osob na fotografování na plechové postavy schvaluje zadavatel) včetně souvisejícíh prací s důrazem na profesionální akvizici materiálu (detailně popsáno  v příloze </t>
    </r>
    <r>
      <rPr>
        <sz val="10"/>
        <rFont val="Arial CE"/>
        <charset val="238"/>
      </rPr>
      <t>3_PD_INTERIÉRY\Popis_prvků\R2_3_PD_Interiery_Figury</t>
    </r>
    <r>
      <rPr>
        <sz val="10"/>
        <rFont val="Arial CE"/>
        <family val="2"/>
        <charset val="238"/>
      </rPr>
      <t>)
Grafická příprava je součástí kumulované položky č.33</t>
    </r>
  </si>
  <si>
    <t>16.</t>
  </si>
  <si>
    <t xml:space="preserve">R6 </t>
  </si>
  <si>
    <r>
      <t xml:space="preserve">koberec zátěžový, černošedý, jednobarevný, vč. Pokládky </t>
    </r>
    <r>
      <rPr>
        <sz val="10"/>
        <rFont val="Arial CE"/>
        <charset val="238"/>
      </rPr>
      <t>(detail viz. 3_PD_Interiery_ostatni)</t>
    </r>
  </si>
  <si>
    <t>m2</t>
  </si>
  <si>
    <t>17.</t>
  </si>
  <si>
    <t xml:space="preserve">R3 </t>
  </si>
  <si>
    <r>
      <t xml:space="preserve">lavice "tramvajová", replika dřevěná, lakovaná, d. 3m </t>
    </r>
    <r>
      <rPr>
        <sz val="10"/>
        <rFont val="Arial CE"/>
        <charset val="238"/>
      </rPr>
      <t>(detail viz. R3_3_PD_Interiery_Tramvajova_lavice)</t>
    </r>
  </si>
  <si>
    <t>18.</t>
  </si>
  <si>
    <t>R4</t>
  </si>
  <si>
    <r>
      <t xml:space="preserve">lightbox, d 3 m, v 0,7 m, LED osvětlení, plexi stěny (pevná záda), v rámečku, obsah: fotky - pohlednice dobové /nákup/postprocesing/tisk. Velikost 3x0,7m. </t>
    </r>
    <r>
      <rPr>
        <sz val="10"/>
        <rFont val="Arial CE"/>
        <charset val="238"/>
      </rPr>
      <t>Grafická příprava je součástí kumulované položky č. 33.</t>
    </r>
  </si>
  <si>
    <t>19.</t>
  </si>
  <si>
    <r>
      <t xml:space="preserve">VÝMALBA zdí (2 x nátěr), omyvatelná a otěruvzdorná ( ultramarín) VČETNĚ ZAPRAVENÍ/OPRAV POVRCHŮ </t>
    </r>
    <r>
      <rPr>
        <sz val="10"/>
        <rFont val="Arial CE"/>
        <charset val="238"/>
      </rPr>
      <t>(detail viz. 3_PD_Interiery_ostatni)</t>
    </r>
  </si>
  <si>
    <t>20.</t>
  </si>
  <si>
    <t>VÝMALBA strop (2 x nátěr,  černo-šedá)</t>
  </si>
  <si>
    <t>21.</t>
  </si>
  <si>
    <t>B1</t>
  </si>
  <si>
    <t>31.</t>
  </si>
  <si>
    <t>32.</t>
  </si>
  <si>
    <t>OSTATNÍ</t>
  </si>
  <si>
    <t>33.</t>
  </si>
  <si>
    <t>35.</t>
  </si>
  <si>
    <t>Kumulovaná položka - stavební práce zahrnující veškeré nutné, jinde nedefinované stavební práce, související s lokálním přípravou a realizací slabo/silno proudých rozvodů/tras, případně dalších činností nutných pro zajištěšní realizace projektu dle projektové dokumentace (realizace lokálních kabelových tras, úpravy/průchody SDK podhledů, předstěn, revize, atp...).</t>
  </si>
  <si>
    <t>36.</t>
  </si>
  <si>
    <t xml:space="preserve">výrobní dokumentace ke všem prvkům, které budou vyráběny </t>
  </si>
  <si>
    <t>37.</t>
  </si>
  <si>
    <t xml:space="preserve">Vedlejší projektové náklady - Řízení projektu, ostatní práce jinde neuvedené a potřebné k provádění </t>
  </si>
  <si>
    <r>
      <t xml:space="preserve">Komentář: </t>
    </r>
    <r>
      <rPr>
        <sz val="11"/>
        <rFont val="Arial CE"/>
        <charset val="238"/>
      </rPr>
      <t xml:space="preserve">V položkách rozpočtu jsou obsaženy veškeré náklady zhotovitele na dopravu, režii, koordinační činnost . Všechny položky zahrnují ocenění: výroby / nákupu materiálů, zpracování, dodávku na místo, montáž či instalaci, povrchovou úpravu, montáž a instalaci prvků a odzkoušení.  </t>
    </r>
  </si>
  <si>
    <t xml:space="preserve"> Název prostoru</t>
  </si>
  <si>
    <t>Technika/Objekt</t>
  </si>
  <si>
    <t>Počet</t>
  </si>
  <si>
    <t>Množstevní jednotka</t>
  </si>
  <si>
    <t>Celková cena
bez DPH</t>
  </si>
  <si>
    <t>popis obsahů</t>
  </si>
  <si>
    <t>IMERSNÍ MÍSTNOST</t>
  </si>
  <si>
    <t>Nasazení obsahů</t>
  </si>
  <si>
    <r>
      <t>Nasazení cca 20 minutového filmu, který návštěvníkům představuje osobnost Aloise Rašína ve chvílích, kdy se rozhodovalo o osudech a budoucnosti československého státu a jeho měny a nasazení zvukových stop k figurám v prostoru sálu (5_OBSAH_NASAZENÍ). 
Nasazení obsahů se skládá primárně z:
-	Nahrání obdržených obsahů do zdrojů signálu, které jsou součástí dodávky
-	Naprogramování kompletní show, tedy časových sousledností a návazností jednotlivých obsahů v požadovaném rozsahu
-	V případě nutnosti úprava datového toku/rozlišení obsahů pro potřeby plynulého a správného fungování obsahů na jednotlivých zdrojích signálu
-	Sladění a synchronizace zvukového doprovodu (ambient/mluvené slovo) s videosložkou a celkovou dramaturgií prostoru včetně scénických světel
Realizátor je povinen během realizace spolupracovat s týmem tvůrců obsahů a reagovat na požadavky na úpravy finální dramaturgie, a to v rozsahu maximálně 5 iterací. 
Nasazení obsahů je vnímáno jako dodávka funkčního celku. Správnou funkčnost potvrzuje v předávacím protokolu zadavatel.</t>
    </r>
    <r>
      <rPr>
        <strike/>
        <sz val="10"/>
        <color rgb="FFFF0000"/>
        <rFont val="Calibri"/>
        <family val="2"/>
        <charset val="238"/>
      </rPr>
      <t xml:space="preserve"> </t>
    </r>
  </si>
  <si>
    <t xml:space="preserve">Nasazení obsahu  projekce siluet pohybujících se dobových postav. Projekce je realizována na matném skle vstupních dveří a vytváří dojem dění na ulici situované za vstupními dveřmi. Velkoplošná projekce (1x projektor)  ve smyčce zobrazuje pohyb mnimálně 6-ti siluet dobových postav, holubů, motocyklisty, psa, atd. pohybujících se za skleněnou výplní vstupních dveří na pomyslné ulici. Divák získáva pocit živé pulsující ulice. Součástí obsahu projekce je i časový odpočet zbývajícího času nadcházející prohlídky expozice. </t>
  </si>
  <si>
    <t>EXPOZICE ALOIS RAŠÍN ENG MUTACE</t>
  </si>
  <si>
    <t>Nasazení obsahů v anglické mutaci. Anglickou mutaci předá realizátorovi zadavatel.</t>
  </si>
  <si>
    <r>
      <rPr>
        <b/>
        <sz val="12"/>
        <rFont val="Arial"/>
        <family val="2"/>
        <charset val="238"/>
      </rPr>
      <t xml:space="preserve">  DŮLEŽITÉ!  </t>
    </r>
    <r>
      <rPr>
        <sz val="12"/>
        <rFont val="Arial"/>
        <family val="2"/>
        <charset val="238"/>
      </rPr>
      <t xml:space="preserve"> Bližší popis dramaturgie a technické specifikace obsahů je součástí dokumentu s názvem </t>
    </r>
    <r>
      <rPr>
        <b/>
        <sz val="12"/>
        <rFont val="Arial"/>
        <family val="2"/>
        <charset val="238"/>
      </rPr>
      <t>5_OBSAH_NASAZENÍ</t>
    </r>
  </si>
  <si>
    <t xml:space="preserve">  Cena bez DPH</t>
  </si>
  <si>
    <t>Popis</t>
  </si>
  <si>
    <t>CENA CELKEM BEZ DPH</t>
  </si>
  <si>
    <t>Elektro příprava a stavební přípravenost</t>
  </si>
  <si>
    <t>Programování a instalace</t>
  </si>
  <si>
    <t>člověkohodina</t>
  </si>
  <si>
    <t>Servisní podpora a budoucí rozvoj</t>
  </si>
  <si>
    <t>Informativní položka</t>
  </si>
  <si>
    <t>Switch - dodávka a správa ČNB</t>
  </si>
  <si>
    <r>
      <t xml:space="preserve">50 portový Gigabit řízený přepínač, 48x Gigabit metal + 2x Gigabit combo (metal/SFP), propustnost 100 Gbps, rychlost přesměrování až 74Mpps, IPv6, 802.3az (Green), L2 Multicast, 19" rackmount. </t>
    </r>
    <r>
      <rPr>
        <b/>
        <sz val="10"/>
        <color rgb="FFFF0000"/>
        <rFont val="Arial"/>
        <family val="2"/>
        <charset val="238"/>
      </rPr>
      <t>Dodávka ČNB. Není součástí dodávky a správy AVT.</t>
    </r>
  </si>
  <si>
    <t>rok</t>
  </si>
  <si>
    <t>Kč bez DPH 
za 1 rok</t>
  </si>
  <si>
    <t>Kč/jednotka bez DPH</t>
  </si>
  <si>
    <t>Předpokládaný počet MJ
za 1 rok</t>
  </si>
  <si>
    <t>Následná provozní podpora všech prvků dle čl. I odst. 4 smlouvy v rozsahu dle článků XII - XIV smlouvy</t>
  </si>
  <si>
    <r>
      <t xml:space="preserve">Objekt - stůl, materiál HPL, konstrukce (kce), masivní nákližky, povrchová úprava, samet - ultramarín povrch desky , detail  viz výkres </t>
    </r>
    <r>
      <rPr>
        <sz val="10"/>
        <rFont val="Arial CE"/>
        <charset val="238"/>
      </rPr>
      <t>3_PD_INTERIÉRY\Technické_výkresy\Pracovna_Aloise_Rašína. Nutno dopracovat a předložit ke schválení výrobní dokumentaci před zahájením výroby, v rámci dopracování výrobní dokumentace je nutno navrhnout způsob servisního přístupu ke stěně s displeji - odsunutím hlavní části stolu směrem vpřed od zadní stěny.</t>
    </r>
  </si>
  <si>
    <t>Objekt - stěna z  HPL  desky,  kce, rámování s masiv. nákližky, otvory pro LCD, viz výkres. Nutno v rámci přípravy a chválení výrobní dokumentace dořešit spojení s odsuvnou hlavní částí stolu.</t>
  </si>
  <si>
    <t>Předpokládaný počet MJ
za 2 roky</t>
  </si>
  <si>
    <t>Kč celkem bez DPH 
za 2 roky</t>
  </si>
  <si>
    <t>*Smlouva bude uzavřena na dobu určitou. Předpokládaný počet člověkohodin v cenové tabulce je uveden pouze za účelem porovnání nabídek a vychází z předpokládaného čerpání za dobu 2 let od okamžiku předání díla.  Zadavatel si vyhrazuje právo uvedené služby čerpat dle svých reálných potřeb, skutečné počty se tak mohou od předpokládaného počtu lišit.</t>
  </si>
  <si>
    <t>CENA CELKEM BEZ DPH ZA 2 ROKY:</t>
  </si>
  <si>
    <t>Příloha č. 2 - Cenová tabulka</t>
  </si>
  <si>
    <t>Budoucí rozvoj dle čl. XV odst. 1 písm. a) a b) smlouvy - sazba za 1 hodinu programátorských prací a dále vypracování písemných analýz a návrhů řešení nových uživatelských požadavků objednatele na úpravy jednotlivých SW, nastavení prvků a jejich obsahů či vzájemných vazeb *</t>
  </si>
  <si>
    <t>Budoucí rozvoj dle čl. XV odst. 1 písm. c) smlouvy - sazba za 1 hodinu konzultačních prací*</t>
  </si>
  <si>
    <t>Instalace zařízení a programování řídicího systému expozice, včetně návrhu a odsouhlasneí GUI  dotykového panelu s provozovatelem expozice. Programování ovládání silnoproudých jednotek pro spínání zásuvek a osvětlení vitrín, programování jednotek DALI pro osvětlení (12 svítidel). Provázání na řídicí systém stávající expozice NC ČNB v Praze.</t>
  </si>
  <si>
    <t>Dokumentace skutečného provedení</t>
  </si>
  <si>
    <t>Lištové svítidlo s funkcí zoom, 4000K oval flood, DALI. Podrobná specifikace dle knihy svítidel.</t>
  </si>
  <si>
    <t>Pozn.: V důsledku předchozích úprav při zpracování projektové dokumentace nemusí číslování položek vždy chronologicky odpovídat.</t>
  </si>
  <si>
    <t>Jednotková cena
bez DPH</t>
  </si>
  <si>
    <t>EXPOZICE ALOIS RAŠÍN - Prostor před vstupem do pracovny A. Rašína</t>
  </si>
  <si>
    <t>EXPOZICE ALOIS RAŠÍN - Pracovna A. Rašína</t>
  </si>
  <si>
    <t xml:space="preserve">Kumulovaná položka všech částí expozice. Grafická příprava veškerých grafických podkladů nutných pro tisk a výrobu. </t>
  </si>
  <si>
    <t>PŘEDTREZOŘÍ A</t>
  </si>
  <si>
    <t>Prodejní cena
MJ</t>
  </si>
  <si>
    <t>Prodejní cena
celkem</t>
  </si>
  <si>
    <t>Rozváděč 02Ras</t>
  </si>
  <si>
    <t>Výroba a dodávka rozváděče dle specifikace</t>
  </si>
  <si>
    <t>1x Nástěnný rám s dveřmi šxvxh 590x915x250mm, IP54,otočná klika</t>
  </si>
  <si>
    <t>1x Set pro upevnění na stěnu IP54</t>
  </si>
  <si>
    <t>1x Příruba - 2xM16, 12xM20, 2xM40, 2xM50</t>
  </si>
  <si>
    <t>1x Konstrukce instalační pro rozváděč, plastové panely</t>
  </si>
  <si>
    <t>1x Instalační jistič 10 kA, B 20A, 3P</t>
  </si>
  <si>
    <t>1x T2/C - svodič přepětí kompletní, 4-pólový 280V</t>
  </si>
  <si>
    <t>8x Jistič s prou. chráničem 10 kA, 1+N, B10A, 30 mA, A
Nulový vodič vpravo, Typ A, Typ Nezpožděný, Norma ČSN EN 61009-1,IEC 61009-1</t>
  </si>
  <si>
    <t>12x Jistič s prou. chráničem 10 kA, 1+N, B16A, 30 mA, A
Nulový vodič vpravo, Typ A, Typ Nezpožděný, Norma ČSN EN 61009-1,IEC 61009-1</t>
  </si>
  <si>
    <t>Doprava, nastěhování</t>
  </si>
  <si>
    <t>Doplnění stávajících rozváděčů</t>
  </si>
  <si>
    <t>Rozváděč 02RF</t>
  </si>
  <si>
    <t>1x Instalační jistič 10 kA, B 32A, 3P</t>
  </si>
  <si>
    <t>Rozváděč 02Rav</t>
  </si>
  <si>
    <t>1x Instalační jistič 10 kA, B 25A, 3P</t>
  </si>
  <si>
    <t>Kabely</t>
  </si>
  <si>
    <t>1-CXKH-R (J) 3x2,5 (B2cas1d1)</t>
  </si>
  <si>
    <t>m</t>
  </si>
  <si>
    <t>1-CXKH-R (J) 3x1,5 (B2cas1d1)</t>
  </si>
  <si>
    <t>1-CXKH-R (O) 2x1,5 (B2cas1d1)</t>
  </si>
  <si>
    <t>1-CXKH-R (J) 5x6 (B2cas1d1)</t>
  </si>
  <si>
    <t>Kabel F/FTP Cat.6a 500MHz, modrý, třída reakce na oheň: Dca</t>
  </si>
  <si>
    <t>Instalační kabel ethernet CAT6 UTP PVC Eca</t>
  </si>
  <si>
    <t>kabel LiYCY; 3x0,25mm2; PVC; šedá; 500V; nešíří plamen</t>
  </si>
  <si>
    <t>Reproduktorový kabel</t>
  </si>
  <si>
    <t>J-Y(St)Y 2x2x0.8</t>
  </si>
  <si>
    <t>Ohebná trubka pro vnitřní instalace se střední mechanickou odolností (EN) - pr. 25 mm</t>
  </si>
  <si>
    <t>Ohebná trubka pro vnitřní instalace se střední mechanickou odolností (EN) - pr. 50 mm (včetně pera pro následné zatažení kabelu)</t>
  </si>
  <si>
    <t>Zásuvky, kabelové žlaby</t>
  </si>
  <si>
    <t>Zásuvka jednonásobná s víčkem, s ochranou před přepětím, plast, IP44 25-Ipxx</t>
  </si>
  <si>
    <t>Drátěný kabelový žlab 100/50mm + uchycení na stěnu</t>
  </si>
  <si>
    <t>Datové zásuvky (LAN)</t>
  </si>
  <si>
    <t>Box na omítku pro zásuvky 80x40x80mm, RAL 9010</t>
  </si>
  <si>
    <t>Datová zásuvka pod omítku pro 2 moduly (45°),prázdná,RAL9010</t>
  </si>
  <si>
    <t>Keystone modul RJ45 stíněný, Cat.6a (SFA) samozářezový, 10GB 4PPoE 100W</t>
  </si>
  <si>
    <t>19" Patch panel pro zapojení datových síťových kabelů 24xRJ45 STP 10GB (třída Ea)</t>
  </si>
  <si>
    <t>kpl.</t>
  </si>
  <si>
    <t>Měření</t>
  </si>
  <si>
    <t>Montážní, stavební práce, demontáž</t>
  </si>
  <si>
    <t>Vybudování kabelových tras (detail v technické zprávě) + výroba a montáž nosné konzole pod instalační krabici</t>
  </si>
  <si>
    <t>Utěsnění požárních prostupů</t>
  </si>
  <si>
    <t>Ostatní</t>
  </si>
  <si>
    <t>Ostatní montážní materiál</t>
  </si>
  <si>
    <t>Celkem vše bez DPH</t>
  </si>
  <si>
    <t>Materiál
(cena za mj)</t>
  </si>
  <si>
    <t>Montáž
(cena za mj)</t>
  </si>
  <si>
    <r>
      <t>Demontáž stávajíc</t>
    </r>
    <r>
      <rPr>
        <sz val="10"/>
        <rFont val="Calibri"/>
        <family val="2"/>
        <charset val="238"/>
      </rPr>
      <t>íc</t>
    </r>
    <r>
      <rPr>
        <sz val="10"/>
        <color theme="1"/>
        <rFont val="Calibri"/>
        <family val="2"/>
        <charset val="238"/>
      </rPr>
      <t>h rozvodů dle TZ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</si>
</sst>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(&quot;Kč&quot;* #,##0.00_);_(&quot;Kč&quot;* \(#,##0.00\);_(&quot;Kč&quot;* &quot;-&quot;??_);_(@_)"/>
    <numFmt numFmtId="165" formatCode="_-* #,##0\ &quot;Kč&quot;_-;\-* #,##0\ &quot;Kč&quot;_-;_-* &quot;-&quot;??\ &quot;Kč&quot;_-;_-@_-"/>
    <numFmt numFmtId="166" formatCode="#,##0\ &quot;Kč&quot;"/>
    <numFmt numFmtId="167" formatCode="#,##0.00\ &quot;Kč&quot;"/>
    <numFmt numFmtId="168" formatCode="#"/>
  </numFmts>
  <fonts count="52" x14ac:knownFonts="1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color indexed="8"/>
      <name val="Arial CE"/>
      <charset val="238"/>
    </font>
    <font>
      <sz val="10"/>
      <color indexed="8"/>
      <name val="Arial CE"/>
      <family val="2"/>
      <charset val="238"/>
    </font>
    <font>
      <b/>
      <sz val="14"/>
      <color indexed="8"/>
      <name val="Arial CE"/>
      <family val="2"/>
      <charset val="238"/>
    </font>
    <font>
      <b/>
      <sz val="14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b/>
      <sz val="14"/>
      <name val="Arial CE"/>
      <charset val="238"/>
    </font>
    <font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22"/>
      <name val="Arial CE"/>
      <family val="2"/>
      <charset val="238"/>
    </font>
    <font>
      <b/>
      <sz val="8"/>
      <name val="Arial CE"/>
      <charset val="238"/>
    </font>
    <font>
      <b/>
      <sz val="10"/>
      <color indexed="10"/>
      <name val="Arial CE"/>
      <charset val="238"/>
    </font>
    <font>
      <sz val="10"/>
      <color indexed="10"/>
      <name val="Arial CE"/>
      <charset val="238"/>
    </font>
    <font>
      <sz val="12"/>
      <color rgb="FF000000"/>
      <name val="Arial"/>
      <family val="2"/>
      <charset val="238"/>
    </font>
    <font>
      <sz val="9"/>
      <color theme="1"/>
      <name val="Tahoma"/>
      <family val="2"/>
      <charset val="238"/>
    </font>
    <font>
      <sz val="10"/>
      <color rgb="FF000000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1"/>
      <name val="Arial CE"/>
      <charset val="238"/>
    </font>
    <font>
      <b/>
      <i/>
      <sz val="11"/>
      <name val="Arial CE"/>
      <charset val="238"/>
    </font>
    <font>
      <sz val="10"/>
      <name val="Calibri"/>
      <family val="2"/>
      <charset val="238"/>
    </font>
    <font>
      <b/>
      <sz val="12"/>
      <name val="Arial"/>
      <family val="2"/>
      <charset val="238"/>
    </font>
    <font>
      <b/>
      <sz val="12"/>
      <name val="Arial CE"/>
      <charset val="238"/>
    </font>
    <font>
      <sz val="12"/>
      <name val="Arial"/>
      <family val="2"/>
      <charset val="238"/>
    </font>
    <font>
      <sz val="8"/>
      <name val="Arial CE"/>
      <family val="2"/>
      <charset val="238"/>
    </font>
    <font>
      <i/>
      <sz val="10"/>
      <name val="Arial CE"/>
      <charset val="238"/>
    </font>
    <font>
      <b/>
      <u/>
      <sz val="1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name val="Times New Roman CE"/>
      <family val="1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7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7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0" borderId="0"/>
    <xf numFmtId="0" fontId="19" fillId="0" borderId="0"/>
    <xf numFmtId="0" fontId="20" fillId="0" borderId="0"/>
    <xf numFmtId="0" fontId="21" fillId="0" borderId="0"/>
    <xf numFmtId="44" fontId="10" fillId="0" borderId="0" applyFill="0" applyBorder="0" applyAlignment="0" applyProtection="0"/>
    <xf numFmtId="0" fontId="34" fillId="0" borderId="0"/>
    <xf numFmtId="0" fontId="36" fillId="0" borderId="0"/>
    <xf numFmtId="44" fontId="34" fillId="0" borderId="0" applyFont="0" applyFill="0" applyBorder="0" applyAlignment="0" applyProtection="0"/>
  </cellStyleXfs>
  <cellXfs count="269">
    <xf numFmtId="0" fontId="0" fillId="0" borderId="0" xfId="0"/>
    <xf numFmtId="0" fontId="14" fillId="0" borderId="12" xfId="0" applyFont="1" applyBorder="1" applyAlignment="1">
      <alignment horizontal="center" vertical="center" wrapText="1" shrinkToFit="1"/>
    </xf>
    <xf numFmtId="0" fontId="14" fillId="0" borderId="13" xfId="0" applyFont="1" applyBorder="1" applyAlignment="1">
      <alignment horizontal="center" vertical="center" wrapText="1" shrinkToFit="1"/>
    </xf>
    <xf numFmtId="166" fontId="14" fillId="0" borderId="14" xfId="0" applyNumberFormat="1" applyFont="1" applyBorder="1" applyAlignment="1">
      <alignment horizontal="center" vertical="top" wrapText="1" shrinkToFit="1"/>
    </xf>
    <xf numFmtId="0" fontId="8" fillId="0" borderId="0" xfId="0" applyFont="1" applyAlignment="1">
      <alignment horizontal="center" vertical="center"/>
    </xf>
    <xf numFmtId="164" fontId="8" fillId="0" borderId="0" xfId="6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 wrapText="1"/>
    </xf>
    <xf numFmtId="0" fontId="8" fillId="0" borderId="0" xfId="10" applyFont="1" applyAlignment="1">
      <alignment horizontal="center" vertical="center" wrapText="1"/>
    </xf>
    <xf numFmtId="0" fontId="8" fillId="0" borderId="0" xfId="10" applyFont="1" applyAlignment="1">
      <alignment horizontal="left" vertical="center" wrapText="1"/>
    </xf>
    <xf numFmtId="0" fontId="8" fillId="0" borderId="0" xfId="10" applyFont="1" applyAlignment="1">
      <alignment vertical="top" wrapText="1"/>
    </xf>
    <xf numFmtId="0" fontId="12" fillId="8" borderId="2" xfId="10" applyFont="1" applyFill="1" applyBorder="1" applyAlignment="1">
      <alignment horizontal="center" vertical="center" wrapText="1" shrinkToFit="1"/>
    </xf>
    <xf numFmtId="0" fontId="8" fillId="8" borderId="0" xfId="10" applyFont="1" applyFill="1" applyAlignment="1">
      <alignment horizontal="center" vertical="center" wrapText="1"/>
    </xf>
    <xf numFmtId="0" fontId="25" fillId="8" borderId="28" xfId="10" applyFont="1" applyFill="1" applyBorder="1" applyAlignment="1">
      <alignment horizontal="center" vertical="center" wrapText="1" shrinkToFit="1"/>
    </xf>
    <xf numFmtId="0" fontId="10" fillId="0" borderId="20" xfId="10" applyBorder="1" applyAlignment="1">
      <alignment horizontal="center" vertical="center" wrapText="1"/>
    </xf>
    <xf numFmtId="0" fontId="26" fillId="0" borderId="4" xfId="10" applyFont="1" applyBorder="1" applyAlignment="1">
      <alignment horizontal="center" vertical="center" wrapText="1"/>
    </xf>
    <xf numFmtId="0" fontId="2" fillId="0" borderId="4" xfId="10" applyFont="1" applyBorder="1" applyAlignment="1">
      <alignment horizontal="center" vertical="center" wrapText="1"/>
    </xf>
    <xf numFmtId="0" fontId="10" fillId="0" borderId="4" xfId="10" applyBorder="1" applyAlignment="1">
      <alignment horizontal="center" vertical="center" wrapText="1"/>
    </xf>
    <xf numFmtId="165" fontId="27" fillId="0" borderId="19" xfId="14" applyNumberFormat="1" applyFont="1" applyBorder="1" applyAlignment="1">
      <alignment horizontal="center" vertical="center" wrapText="1"/>
    </xf>
    <xf numFmtId="0" fontId="28" fillId="11" borderId="15" xfId="10" applyFont="1" applyFill="1" applyBorder="1" applyAlignment="1">
      <alignment horizontal="left" vertical="center" wrapText="1"/>
    </xf>
    <xf numFmtId="0" fontId="28" fillId="12" borderId="16" xfId="10" applyFont="1" applyFill="1" applyBorder="1" applyAlignment="1">
      <alignment horizontal="left" vertical="center" wrapText="1"/>
    </xf>
    <xf numFmtId="165" fontId="14" fillId="12" borderId="16" xfId="14" applyNumberFormat="1" applyFont="1" applyFill="1" applyBorder="1" applyAlignment="1">
      <alignment horizontal="center" vertical="center" wrapText="1"/>
    </xf>
    <xf numFmtId="0" fontId="28" fillId="12" borderId="16" xfId="10" applyFont="1" applyFill="1" applyBorder="1" applyAlignment="1">
      <alignment horizontal="center" vertical="center" wrapText="1"/>
    </xf>
    <xf numFmtId="0" fontId="14" fillId="0" borderId="0" xfId="10" applyFont="1" applyAlignment="1">
      <alignment horizontal="center" vertical="center" wrapText="1"/>
    </xf>
    <xf numFmtId="44" fontId="8" fillId="0" borderId="0" xfId="10" applyNumberFormat="1" applyFont="1" applyAlignment="1">
      <alignment horizontal="left" vertical="center" wrapText="1"/>
    </xf>
    <xf numFmtId="165" fontId="8" fillId="0" borderId="0" xfId="10" applyNumberFormat="1" applyFont="1" applyAlignment="1">
      <alignment horizontal="center" vertical="center" wrapText="1"/>
    </xf>
    <xf numFmtId="0" fontId="24" fillId="0" borderId="30" xfId="10" applyFont="1" applyBorder="1" applyAlignment="1">
      <alignment horizontal="center" vertical="center" wrapText="1"/>
    </xf>
    <xf numFmtId="0" fontId="8" fillId="0" borderId="30" xfId="10" applyFont="1" applyBorder="1" applyAlignment="1">
      <alignment horizontal="center" vertical="center" wrapText="1" shrinkToFit="1"/>
    </xf>
    <xf numFmtId="0" fontId="8" fillId="0" borderId="34" xfId="10" applyFont="1" applyBorder="1" applyAlignment="1">
      <alignment horizontal="center" vertical="center" wrapText="1" shrinkToFit="1"/>
    </xf>
    <xf numFmtId="0" fontId="35" fillId="0" borderId="35" xfId="15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167" fontId="8" fillId="0" borderId="20" xfId="0" applyNumberFormat="1" applyFont="1" applyBorder="1" applyAlignment="1">
      <alignment horizontal="right" vertical="center" wrapText="1"/>
    </xf>
    <xf numFmtId="167" fontId="8" fillId="0" borderId="22" xfId="0" applyNumberFormat="1" applyFont="1" applyBorder="1" applyAlignment="1">
      <alignment horizontal="right" vertical="center" wrapText="1"/>
    </xf>
    <xf numFmtId="167" fontId="14" fillId="0" borderId="19" xfId="0" applyNumberFormat="1" applyFont="1" applyBorder="1" applyAlignment="1">
      <alignment horizontal="right" vertical="center"/>
    </xf>
    <xf numFmtId="4" fontId="2" fillId="5" borderId="4" xfId="1" applyNumberFormat="1" applyFont="1" applyFill="1" applyBorder="1" applyAlignment="1" applyProtection="1">
      <alignment horizontal="center" vertical="center"/>
      <protection locked="0"/>
    </xf>
    <xf numFmtId="4" fontId="10" fillId="5" borderId="4" xfId="1" applyNumberFormat="1" applyFont="1" applyFill="1" applyBorder="1" applyAlignment="1" applyProtection="1">
      <alignment horizontal="center" vertical="center"/>
      <protection locked="0"/>
    </xf>
    <xf numFmtId="167" fontId="27" fillId="0" borderId="31" xfId="14" applyNumberFormat="1" applyFont="1" applyFill="1" applyBorder="1" applyAlignment="1">
      <alignment horizontal="center" vertical="center"/>
    </xf>
    <xf numFmtId="167" fontId="28" fillId="12" borderId="17" xfId="14" applyNumberFormat="1" applyFont="1" applyFill="1" applyBorder="1" applyAlignment="1">
      <alignment horizontal="center" vertical="center" wrapText="1"/>
    </xf>
    <xf numFmtId="167" fontId="27" fillId="0" borderId="19" xfId="14" applyNumberFormat="1" applyFont="1" applyBorder="1" applyAlignment="1">
      <alignment horizontal="center" vertical="center" wrapText="1"/>
    </xf>
    <xf numFmtId="1" fontId="37" fillId="0" borderId="36" xfId="16" applyNumberFormat="1" applyFont="1" applyBorder="1" applyAlignment="1">
      <alignment horizontal="center" vertical="center" wrapText="1"/>
    </xf>
    <xf numFmtId="0" fontId="37" fillId="0" borderId="36" xfId="16" applyFont="1" applyBorder="1" applyAlignment="1">
      <alignment horizontal="center" vertical="center" wrapText="1"/>
    </xf>
    <xf numFmtId="0" fontId="35" fillId="0" borderId="36" xfId="15" applyFont="1" applyBorder="1" applyAlignment="1">
      <alignment horizontal="center" vertical="center" wrapText="1"/>
    </xf>
    <xf numFmtId="44" fontId="35" fillId="0" borderId="37" xfId="15" applyNumberFormat="1" applyFont="1" applyBorder="1" applyAlignment="1">
      <alignment horizontal="center" vertical="center" wrapText="1"/>
    </xf>
    <xf numFmtId="0" fontId="34" fillId="0" borderId="0" xfId="15" applyAlignment="1">
      <alignment vertical="center"/>
    </xf>
    <xf numFmtId="0" fontId="35" fillId="9" borderId="38" xfId="15" applyFont="1" applyFill="1" applyBorder="1" applyAlignment="1">
      <alignment vertical="center"/>
    </xf>
    <xf numFmtId="1" fontId="38" fillId="9" borderId="39" xfId="16" applyNumberFormat="1" applyFont="1" applyFill="1" applyBorder="1" applyAlignment="1">
      <alignment vertical="center" wrapText="1"/>
    </xf>
    <xf numFmtId="0" fontId="38" fillId="9" borderId="39" xfId="16" applyFont="1" applyFill="1" applyBorder="1" applyAlignment="1">
      <alignment vertical="center" wrapText="1"/>
    </xf>
    <xf numFmtId="0" fontId="39" fillId="9" borderId="39" xfId="15" applyFont="1" applyFill="1" applyBorder="1" applyAlignment="1">
      <alignment vertical="center"/>
    </xf>
    <xf numFmtId="44" fontId="35" fillId="9" borderId="40" xfId="15" applyNumberFormat="1" applyFont="1" applyFill="1" applyBorder="1" applyAlignment="1">
      <alignment vertical="center"/>
    </xf>
    <xf numFmtId="0" fontId="39" fillId="0" borderId="0" xfId="15" applyFont="1" applyAlignment="1">
      <alignment vertical="center"/>
    </xf>
    <xf numFmtId="0" fontId="40" fillId="0" borderId="41" xfId="15" applyFont="1" applyBorder="1" applyAlignment="1">
      <alignment vertical="center"/>
    </xf>
    <xf numFmtId="1" fontId="26" fillId="0" borderId="42" xfId="16" applyNumberFormat="1" applyFont="1" applyBorder="1" applyAlignment="1">
      <alignment vertical="center" wrapText="1"/>
    </xf>
    <xf numFmtId="0" fontId="26" fillId="0" borderId="42" xfId="16" applyFont="1" applyBorder="1" applyAlignment="1">
      <alignment vertical="center" wrapText="1"/>
    </xf>
    <xf numFmtId="44" fontId="40" fillId="0" borderId="42" xfId="15" applyNumberFormat="1" applyFont="1" applyBorder="1" applyAlignment="1">
      <alignment vertical="center"/>
    </xf>
    <xf numFmtId="44" fontId="41" fillId="0" borderId="43" xfId="15" applyNumberFormat="1" applyFont="1" applyBorder="1" applyAlignment="1">
      <alignment vertical="center"/>
    </xf>
    <xf numFmtId="0" fontId="40" fillId="0" borderId="0" xfId="15" applyFont="1" applyAlignment="1">
      <alignment vertical="center"/>
    </xf>
    <xf numFmtId="44" fontId="34" fillId="0" borderId="42" xfId="15" applyNumberFormat="1" applyBorder="1" applyAlignment="1">
      <alignment vertical="center"/>
    </xf>
    <xf numFmtId="44" fontId="34" fillId="0" borderId="43" xfId="15" applyNumberFormat="1" applyBorder="1" applyAlignment="1">
      <alignment vertical="center"/>
    </xf>
    <xf numFmtId="0" fontId="40" fillId="0" borderId="44" xfId="15" applyFont="1" applyBorder="1" applyAlignment="1">
      <alignment vertical="center"/>
    </xf>
    <xf numFmtId="1" fontId="26" fillId="0" borderId="45" xfId="16" applyNumberFormat="1" applyFont="1" applyBorder="1" applyAlignment="1">
      <alignment vertical="center" wrapText="1"/>
    </xf>
    <xf numFmtId="0" fontId="26" fillId="0" borderId="45" xfId="16" applyFont="1" applyBorder="1" applyAlignment="1">
      <alignment vertical="center" wrapText="1"/>
    </xf>
    <xf numFmtId="44" fontId="40" fillId="0" borderId="45" xfId="15" applyNumberFormat="1" applyFont="1" applyBorder="1" applyAlignment="1">
      <alignment vertical="center"/>
    </xf>
    <xf numFmtId="44" fontId="41" fillId="0" borderId="59" xfId="15" applyNumberFormat="1" applyFont="1" applyBorder="1" applyAlignment="1">
      <alignment vertical="center"/>
    </xf>
    <xf numFmtId="0" fontId="35" fillId="9" borderId="46" xfId="15" applyFont="1" applyFill="1" applyBorder="1" applyAlignment="1">
      <alignment vertical="center"/>
    </xf>
    <xf numFmtId="1" fontId="38" fillId="9" borderId="47" xfId="16" applyNumberFormat="1" applyFont="1" applyFill="1" applyBorder="1" applyAlignment="1">
      <alignment vertical="center" wrapText="1"/>
    </xf>
    <xf numFmtId="0" fontId="38" fillId="9" borderId="47" xfId="16" applyFont="1" applyFill="1" applyBorder="1" applyAlignment="1">
      <alignment vertical="center" wrapText="1"/>
    </xf>
    <xf numFmtId="0" fontId="39" fillId="9" borderId="47" xfId="15" applyFont="1" applyFill="1" applyBorder="1" applyAlignment="1">
      <alignment vertical="center"/>
    </xf>
    <xf numFmtId="44" fontId="35" fillId="9" borderId="48" xfId="15" applyNumberFormat="1" applyFont="1" applyFill="1" applyBorder="1" applyAlignment="1">
      <alignment vertical="center"/>
    </xf>
    <xf numFmtId="44" fontId="34" fillId="0" borderId="41" xfId="15" applyNumberFormat="1" applyBorder="1" applyAlignment="1">
      <alignment vertical="center"/>
    </xf>
    <xf numFmtId="0" fontId="26" fillId="0" borderId="41" xfId="15" applyFont="1" applyBorder="1" applyAlignment="1">
      <alignment vertical="center" wrapText="1"/>
    </xf>
    <xf numFmtId="0" fontId="40" fillId="0" borderId="41" xfId="15" applyFont="1" applyBorder="1" applyAlignment="1">
      <alignment vertical="center" wrapText="1"/>
    </xf>
    <xf numFmtId="0" fontId="40" fillId="0" borderId="49" xfId="15" applyFont="1" applyBorder="1" applyAlignment="1">
      <alignment vertical="center"/>
    </xf>
    <xf numFmtId="1" fontId="26" fillId="0" borderId="50" xfId="16" applyNumberFormat="1" applyFont="1" applyBorder="1" applyAlignment="1">
      <alignment vertical="center" wrapText="1"/>
    </xf>
    <xf numFmtId="0" fontId="26" fillId="0" borderId="50" xfId="16" applyFont="1" applyBorder="1" applyAlignment="1">
      <alignment vertical="center" wrapText="1"/>
    </xf>
    <xf numFmtId="44" fontId="40" fillId="0" borderId="50" xfId="15" applyNumberFormat="1" applyFont="1" applyBorder="1" applyAlignment="1">
      <alignment vertical="center"/>
    </xf>
    <xf numFmtId="44" fontId="41" fillId="0" borderId="60" xfId="15" applyNumberFormat="1" applyFont="1" applyBorder="1" applyAlignment="1">
      <alignment vertical="center"/>
    </xf>
    <xf numFmtId="0" fontId="43" fillId="0" borderId="35" xfId="15" applyFont="1" applyBorder="1" applyAlignment="1">
      <alignment vertical="center"/>
    </xf>
    <xf numFmtId="0" fontId="43" fillId="0" borderId="36" xfId="15" applyFont="1" applyBorder="1" applyAlignment="1">
      <alignment vertical="center"/>
    </xf>
    <xf numFmtId="44" fontId="43" fillId="0" borderId="37" xfId="15" applyNumberFormat="1" applyFont="1" applyBorder="1" applyAlignment="1">
      <alignment vertical="center"/>
    </xf>
    <xf numFmtId="44" fontId="34" fillId="9" borderId="41" xfId="15" applyNumberFormat="1" applyFill="1" applyBorder="1" applyAlignment="1">
      <alignment vertical="center"/>
    </xf>
    <xf numFmtId="44" fontId="34" fillId="9" borderId="42" xfId="15" applyNumberFormat="1" applyFill="1" applyBorder="1" applyAlignment="1">
      <alignment vertical="center"/>
    </xf>
    <xf numFmtId="44" fontId="34" fillId="9" borderId="43" xfId="15" applyNumberFormat="1" applyFill="1" applyBorder="1" applyAlignment="1">
      <alignment vertical="center"/>
    </xf>
    <xf numFmtId="1" fontId="26" fillId="0" borderId="61" xfId="16" applyNumberFormat="1" applyFont="1" applyBorder="1" applyAlignment="1">
      <alignment vertical="center"/>
    </xf>
    <xf numFmtId="0" fontId="26" fillId="0" borderId="61" xfId="16" applyFont="1" applyBorder="1" applyAlignment="1">
      <alignment vertical="center" wrapText="1"/>
    </xf>
    <xf numFmtId="0" fontId="42" fillId="9" borderId="41" xfId="15" applyFont="1" applyFill="1" applyBorder="1" applyAlignment="1">
      <alignment horizontal="left" vertical="center" indent="2"/>
    </xf>
    <xf numFmtId="1" fontId="26" fillId="9" borderId="62" xfId="16" applyNumberFormat="1" applyFont="1" applyFill="1" applyBorder="1" applyAlignment="1">
      <alignment vertical="center"/>
    </xf>
    <xf numFmtId="0" fontId="26" fillId="9" borderId="62" xfId="16" applyFont="1" applyFill="1" applyBorder="1" applyAlignment="1">
      <alignment vertical="center" wrapText="1"/>
    </xf>
    <xf numFmtId="0" fontId="51" fillId="9" borderId="41" xfId="15" applyFont="1" applyFill="1" applyBorder="1" applyAlignment="1">
      <alignment horizontal="left" vertical="center" wrapText="1" indent="2"/>
    </xf>
    <xf numFmtId="0" fontId="42" fillId="9" borderId="41" xfId="15" applyFont="1" applyFill="1" applyBorder="1" applyAlignment="1">
      <alignment horizontal="left" vertical="center" wrapText="1" indent="2"/>
    </xf>
    <xf numFmtId="1" fontId="26" fillId="9" borderId="39" xfId="16" applyNumberFormat="1" applyFont="1" applyFill="1" applyBorder="1" applyAlignment="1">
      <alignment vertical="center"/>
    </xf>
    <xf numFmtId="0" fontId="26" fillId="9" borderId="39" xfId="16" applyFont="1" applyFill="1" applyBorder="1" applyAlignment="1">
      <alignment vertical="center" wrapText="1"/>
    </xf>
    <xf numFmtId="44" fontId="34" fillId="9" borderId="45" xfId="15" applyNumberFormat="1" applyFill="1" applyBorder="1" applyAlignment="1">
      <alignment vertical="center"/>
    </xf>
    <xf numFmtId="4" fontId="0" fillId="5" borderId="20" xfId="0" applyNumberFormat="1" applyFill="1" applyBorder="1" applyAlignment="1" applyProtection="1">
      <alignment horizontal="center" vertical="center"/>
      <protection locked="0"/>
    </xf>
    <xf numFmtId="4" fontId="0" fillId="5" borderId="4" xfId="0" applyNumberFormat="1" applyFill="1" applyBorder="1" applyAlignment="1" applyProtection="1">
      <alignment horizontal="center" vertical="center"/>
      <protection locked="0"/>
    </xf>
    <xf numFmtId="4" fontId="0" fillId="5" borderId="32" xfId="0" applyNumberFormat="1" applyFill="1" applyBorder="1" applyAlignment="1" applyProtection="1">
      <alignment horizontal="center" vertical="center"/>
      <protection locked="0"/>
    </xf>
    <xf numFmtId="0" fontId="35" fillId="0" borderId="12" xfId="15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top" wrapText="1" shrinkToFit="1"/>
    </xf>
    <xf numFmtId="0" fontId="14" fillId="0" borderId="14" xfId="0" applyFont="1" applyBorder="1" applyAlignment="1" applyProtection="1">
      <alignment horizontal="center" vertical="center" wrapText="1" shrinkToFit="1"/>
    </xf>
    <xf numFmtId="0" fontId="0" fillId="0" borderId="0" xfId="0" applyAlignment="1" applyProtection="1">
      <alignment horizontal="center" vertical="center"/>
    </xf>
    <xf numFmtId="0" fontId="48" fillId="0" borderId="21" xfId="0" applyFont="1" applyFill="1" applyBorder="1" applyAlignment="1" applyProtection="1">
      <alignment horizontal="left" vertical="center" wrapText="1"/>
    </xf>
    <xf numFmtId="0" fontId="0" fillId="0" borderId="20" xfId="0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56" xfId="0" applyBorder="1" applyAlignment="1" applyProtection="1">
      <alignment horizontal="center" vertical="center"/>
    </xf>
    <xf numFmtId="167" fontId="0" fillId="0" borderId="63" xfId="0" applyNumberFormat="1" applyFill="1" applyBorder="1" applyAlignment="1" applyProtection="1">
      <alignment horizontal="center" vertical="center"/>
    </xf>
    <xf numFmtId="167" fontId="0" fillId="0" borderId="31" xfId="0" applyNumberFormat="1" applyBorder="1" applyAlignment="1" applyProtection="1">
      <alignment horizontal="center" vertical="center"/>
    </xf>
    <xf numFmtId="0" fontId="48" fillId="0" borderId="8" xfId="0" applyFont="1" applyFill="1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center" vertical="center"/>
    </xf>
    <xf numFmtId="0" fontId="0" fillId="0" borderId="54" xfId="0" applyBorder="1" applyAlignment="1" applyProtection="1">
      <alignment horizontal="center" vertical="center"/>
    </xf>
    <xf numFmtId="167" fontId="0" fillId="0" borderId="54" xfId="0" applyNumberFormat="1" applyFill="1" applyBorder="1" applyAlignment="1" applyProtection="1">
      <alignment horizontal="center" vertical="center"/>
    </xf>
    <xf numFmtId="167" fontId="0" fillId="0" borderId="52" xfId="0" applyNumberFormat="1" applyBorder="1" applyAlignment="1" applyProtection="1">
      <alignment horizontal="center" vertical="center"/>
    </xf>
    <xf numFmtId="0" fontId="48" fillId="0" borderId="53" xfId="0" applyFont="1" applyFill="1" applyBorder="1" applyAlignment="1" applyProtection="1">
      <alignment horizontal="left" vertical="center" wrapText="1"/>
    </xf>
    <xf numFmtId="0" fontId="0" fillId="0" borderId="32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167" fontId="0" fillId="0" borderId="55" xfId="0" applyNumberFormat="1" applyFill="1" applyBorder="1" applyAlignment="1" applyProtection="1">
      <alignment horizontal="center" vertical="center"/>
    </xf>
    <xf numFmtId="167" fontId="0" fillId="0" borderId="19" xfId="0" applyNumberForma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left" vertical="center"/>
    </xf>
    <xf numFmtId="167" fontId="12" fillId="0" borderId="16" xfId="0" applyNumberFormat="1" applyFont="1" applyBorder="1" applyAlignment="1" applyProtection="1">
      <alignment horizontal="left" vertical="center"/>
    </xf>
    <xf numFmtId="167" fontId="12" fillId="0" borderId="17" xfId="0" applyNumberFormat="1" applyFont="1" applyBorder="1" applyAlignment="1" applyProtection="1">
      <alignment horizontal="center" vertical="center"/>
    </xf>
    <xf numFmtId="2" fontId="10" fillId="5" borderId="56" xfId="10" applyNumberFormat="1" applyFill="1" applyBorder="1" applyAlignment="1" applyProtection="1">
      <alignment horizontal="center" vertical="center" wrapText="1"/>
      <protection locked="0"/>
    </xf>
    <xf numFmtId="2" fontId="8" fillId="5" borderId="0" xfId="10" applyNumberFormat="1" applyFont="1" applyFill="1" applyBorder="1" applyAlignment="1" applyProtection="1">
      <alignment horizontal="center" vertical="center" wrapText="1" shrinkToFit="1"/>
      <protection locked="0"/>
    </xf>
    <xf numFmtId="0" fontId="3" fillId="10" borderId="0" xfId="0" applyFont="1" applyFill="1" applyAlignment="1" applyProtection="1">
      <alignment horizontal="center" vertical="center"/>
    </xf>
    <xf numFmtId="0" fontId="4" fillId="10" borderId="0" xfId="0" applyFont="1" applyFill="1" applyAlignment="1" applyProtection="1">
      <alignment vertical="center"/>
    </xf>
    <xf numFmtId="0" fontId="14" fillId="10" borderId="0" xfId="0" applyFont="1" applyFill="1" applyAlignment="1" applyProtection="1">
      <alignment vertical="center"/>
    </xf>
    <xf numFmtId="0" fontId="5" fillId="10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4" xfId="0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2" borderId="4" xfId="0" applyFill="1" applyBorder="1" applyAlignment="1" applyProtection="1">
      <alignment horizontal="left" vertical="center"/>
    </xf>
    <xf numFmtId="0" fontId="0" fillId="2" borderId="4" xfId="0" applyFill="1" applyBorder="1" applyAlignment="1" applyProtection="1">
      <alignment vertical="center"/>
    </xf>
    <xf numFmtId="0" fontId="32" fillId="2" borderId="4" xfId="0" applyFont="1" applyFill="1" applyBorder="1" applyAlignment="1" applyProtection="1">
      <alignment vertical="center" wrapText="1"/>
    </xf>
    <xf numFmtId="167" fontId="0" fillId="2" borderId="4" xfId="0" applyNumberFormat="1" applyFill="1" applyBorder="1" applyAlignment="1" applyProtection="1">
      <alignment vertical="center"/>
    </xf>
    <xf numFmtId="0" fontId="0" fillId="0" borderId="4" xfId="0" applyBorder="1" applyAlignment="1" applyProtection="1">
      <alignment horizontal="right" vertical="center"/>
    </xf>
    <xf numFmtId="167" fontId="0" fillId="0" borderId="4" xfId="0" applyNumberFormat="1" applyFill="1" applyBorder="1" applyAlignment="1" applyProtection="1">
      <alignment vertical="center"/>
    </xf>
    <xf numFmtId="167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0" fillId="6" borderId="4" xfId="0" applyFill="1" applyBorder="1" applyAlignment="1" applyProtection="1">
      <alignment vertical="center" wrapText="1"/>
    </xf>
    <xf numFmtId="0" fontId="0" fillId="2" borderId="4" xfId="0" applyFill="1" applyBorder="1" applyAlignment="1" applyProtection="1">
      <alignment vertical="center" wrapText="1"/>
    </xf>
    <xf numFmtId="4" fontId="0" fillId="2" borderId="4" xfId="0" applyNumberFormat="1" applyFill="1" applyBorder="1" applyAlignment="1" applyProtection="1">
      <alignment vertical="center"/>
    </xf>
    <xf numFmtId="49" fontId="0" fillId="0" borderId="4" xfId="0" applyNumberFormat="1" applyBorder="1" applyAlignment="1" applyProtection="1">
      <alignment vertical="center"/>
    </xf>
    <xf numFmtId="49" fontId="0" fillId="2" borderId="4" xfId="0" applyNumberFormat="1" applyFill="1" applyBorder="1" applyAlignment="1" applyProtection="1">
      <alignment vertical="center"/>
    </xf>
    <xf numFmtId="0" fontId="32" fillId="6" borderId="4" xfId="0" applyFont="1" applyFill="1" applyBorder="1" applyAlignment="1" applyProtection="1">
      <alignment horizontal="left" vertical="center" wrapText="1"/>
    </xf>
    <xf numFmtId="167" fontId="0" fillId="0" borderId="4" xfId="0" applyNumberFormat="1" applyBorder="1" applyAlignment="1" applyProtection="1">
      <alignment vertical="center"/>
    </xf>
    <xf numFmtId="167" fontId="22" fillId="0" borderId="4" xfId="0" applyNumberFormat="1" applyFont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167" fontId="0" fillId="0" borderId="0" xfId="0" applyNumberFormat="1" applyAlignment="1" applyProtection="1">
      <alignment vertical="center"/>
    </xf>
    <xf numFmtId="4" fontId="0" fillId="5" borderId="4" xfId="0" applyNumberFormat="1" applyFill="1" applyBorder="1" applyAlignment="1" applyProtection="1">
      <alignment horizontal="right" vertical="center"/>
      <protection locked="0"/>
    </xf>
    <xf numFmtId="4" fontId="0" fillId="5" borderId="4" xfId="0" applyNumberForma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5" fillId="0" borderId="0" xfId="0" applyFont="1" applyAlignment="1" applyProtection="1">
      <alignment horizontal="center" wrapText="1"/>
    </xf>
    <xf numFmtId="0" fontId="6" fillId="0" borderId="0" xfId="0" applyFont="1" applyAlignment="1" applyProtection="1">
      <alignment horizontal="center" wrapText="1"/>
    </xf>
    <xf numFmtId="0" fontId="8" fillId="0" borderId="1" xfId="0" applyFont="1" applyBorder="1" applyAlignment="1" applyProtection="1">
      <alignment horizontal="center" vertical="top" wrapText="1" shrinkToFit="1"/>
    </xf>
    <xf numFmtId="0" fontId="2" fillId="0" borderId="2" xfId="0" applyFont="1" applyBorder="1" applyAlignment="1" applyProtection="1">
      <alignment horizontal="center" vertical="top" wrapText="1" shrinkToFit="1"/>
    </xf>
    <xf numFmtId="0" fontId="0" fillId="0" borderId="2" xfId="0" applyBorder="1" applyAlignment="1" applyProtection="1">
      <alignment horizontal="center" vertical="top" wrapText="1" shrinkToFit="1"/>
    </xf>
    <xf numFmtId="0" fontId="0" fillId="0" borderId="2" xfId="0" applyBorder="1" applyAlignment="1" applyProtection="1">
      <alignment horizontal="center" vertical="top" textRotation="90" wrapText="1" shrinkToFit="1"/>
    </xf>
    <xf numFmtId="0" fontId="2" fillId="0" borderId="3" xfId="0" applyFont="1" applyBorder="1" applyAlignment="1" applyProtection="1">
      <alignment horizontal="center" vertical="top" wrapText="1" shrinkToFit="1"/>
    </xf>
    <xf numFmtId="0" fontId="0" fillId="0" borderId="0" xfId="0" applyProtection="1"/>
    <xf numFmtId="0" fontId="6" fillId="2" borderId="7" xfId="0" applyFont="1" applyFill="1" applyBorder="1" applyAlignment="1" applyProtection="1">
      <alignment horizontal="left" vertical="top" wrapText="1" shrinkToFit="1"/>
    </xf>
    <xf numFmtId="0" fontId="6" fillId="2" borderId="5" xfId="0" applyFont="1" applyFill="1" applyBorder="1" applyAlignment="1" applyProtection="1">
      <alignment horizontal="left" vertical="top" wrapText="1" shrinkToFit="1"/>
    </xf>
    <xf numFmtId="0" fontId="6" fillId="2" borderId="5" xfId="0" applyFont="1" applyFill="1" applyBorder="1" applyAlignment="1" applyProtection="1">
      <alignment horizontal="left" vertical="top"/>
    </xf>
    <xf numFmtId="0" fontId="6" fillId="2" borderId="6" xfId="0" applyFont="1" applyFill="1" applyBorder="1" applyAlignment="1" applyProtection="1">
      <alignment horizontal="left" vertical="top" wrapText="1" shrinkToFit="1"/>
    </xf>
    <xf numFmtId="0" fontId="8" fillId="0" borderId="7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left" vertical="top" wrapText="1" shrinkToFit="1"/>
    </xf>
    <xf numFmtId="0" fontId="6" fillId="0" borderId="5" xfId="0" applyFont="1" applyBorder="1" applyAlignment="1" applyProtection="1">
      <alignment horizontal="left" vertical="top"/>
    </xf>
    <xf numFmtId="0" fontId="6" fillId="0" borderId="6" xfId="0" applyFont="1" applyBorder="1" applyAlignment="1" applyProtection="1">
      <alignment horizontal="left" vertical="top" wrapText="1" shrinkToFi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0" fillId="0" borderId="4" xfId="4" applyFont="1" applyBorder="1" applyAlignment="1" applyProtection="1">
      <alignment vertical="center" wrapText="1"/>
    </xf>
    <xf numFmtId="0" fontId="2" fillId="0" borderId="4" xfId="4" applyFont="1" applyBorder="1" applyAlignment="1" applyProtection="1">
      <alignment vertical="center" wrapText="1"/>
    </xf>
    <xf numFmtId="0" fontId="10" fillId="0" borderId="4" xfId="5" applyFont="1" applyBorder="1" applyAlignment="1" applyProtection="1">
      <alignment vertical="top" wrapText="1"/>
    </xf>
    <xf numFmtId="0" fontId="0" fillId="0" borderId="4" xfId="0" applyBorder="1" applyAlignment="1" applyProtection="1">
      <alignment horizontal="center" vertical="center" wrapText="1"/>
    </xf>
    <xf numFmtId="9" fontId="2" fillId="0" borderId="4" xfId="3" applyFont="1" applyFill="1" applyBorder="1" applyAlignment="1" applyProtection="1">
      <alignment horizontal="center" vertical="center"/>
    </xf>
    <xf numFmtId="7" fontId="2" fillId="0" borderId="4" xfId="1" applyNumberFormat="1" applyFont="1" applyFill="1" applyBorder="1" applyAlignment="1" applyProtection="1">
      <alignment horizontal="center" vertical="center"/>
    </xf>
    <xf numFmtId="165" fontId="0" fillId="0" borderId="0" xfId="0" applyNumberFormat="1" applyProtection="1"/>
    <xf numFmtId="0" fontId="0" fillId="0" borderId="4" xfId="0" applyFill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Border="1" applyProtection="1"/>
    <xf numFmtId="0" fontId="12" fillId="0" borderId="10" xfId="0" applyFont="1" applyBorder="1" applyAlignment="1" applyProtection="1">
      <alignment vertical="center"/>
    </xf>
    <xf numFmtId="0" fontId="11" fillId="0" borderId="10" xfId="0" applyFont="1" applyBorder="1" applyAlignment="1" applyProtection="1">
      <alignment wrapText="1"/>
    </xf>
    <xf numFmtId="1" fontId="11" fillId="0" borderId="10" xfId="0" applyNumberFormat="1" applyFont="1" applyBorder="1" applyProtection="1"/>
    <xf numFmtId="7" fontId="12" fillId="0" borderId="11" xfId="0" applyNumberFormat="1" applyFont="1" applyBorder="1" applyAlignment="1" applyProtection="1">
      <alignment horizontal="right" vertical="center"/>
    </xf>
    <xf numFmtId="0" fontId="0" fillId="0" borderId="0" xfId="0" applyAlignment="1" applyProtection="1">
      <alignment wrapText="1"/>
    </xf>
    <xf numFmtId="1" fontId="0" fillId="0" borderId="0" xfId="0" applyNumberFormat="1" applyProtection="1"/>
    <xf numFmtId="165" fontId="6" fillId="2" borderId="5" xfId="0" applyNumberFormat="1" applyFont="1" applyFill="1" applyBorder="1" applyAlignment="1" applyProtection="1">
      <alignment horizontal="left" vertical="top" wrapText="1" shrinkToFit="1"/>
    </xf>
    <xf numFmtId="0" fontId="10" fillId="0" borderId="4" xfId="4" applyFont="1" applyBorder="1" applyAlignment="1" applyProtection="1">
      <alignment vertical="top" wrapText="1"/>
    </xf>
    <xf numFmtId="167" fontId="2" fillId="0" borderId="4" xfId="1" applyNumberFormat="1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left" vertical="center" wrapText="1" shrinkToFit="1"/>
    </xf>
    <xf numFmtId="0" fontId="0" fillId="0" borderId="4" xfId="0" applyBorder="1" applyAlignment="1" applyProtection="1">
      <alignment horizontal="left" vertical="center" wrapText="1"/>
    </xf>
    <xf numFmtId="0" fontId="0" fillId="0" borderId="4" xfId="0" applyBorder="1" applyAlignment="1" applyProtection="1">
      <alignment vertical="top" wrapText="1"/>
    </xf>
    <xf numFmtId="4" fontId="6" fillId="2" borderId="5" xfId="0" applyNumberFormat="1" applyFont="1" applyFill="1" applyBorder="1" applyAlignment="1" applyProtection="1">
      <alignment horizontal="left" vertical="top" wrapText="1" shrinkToFit="1"/>
    </xf>
    <xf numFmtId="167" fontId="6" fillId="2" borderId="6" xfId="0" applyNumberFormat="1" applyFont="1" applyFill="1" applyBorder="1" applyAlignment="1" applyProtection="1">
      <alignment horizontal="left" vertical="top" wrapText="1" shrinkToFit="1"/>
    </xf>
    <xf numFmtId="0" fontId="0" fillId="5" borderId="0" xfId="0" applyFill="1" applyProtection="1"/>
    <xf numFmtId="0" fontId="10" fillId="0" borderId="4" xfId="0" applyFont="1" applyBorder="1" applyAlignment="1" applyProtection="1">
      <alignment vertical="top" wrapText="1"/>
    </xf>
    <xf numFmtId="0" fontId="10" fillId="0" borderId="4" xfId="0" applyFont="1" applyBorder="1" applyAlignment="1" applyProtection="1">
      <alignment horizontal="center" vertical="center" wrapText="1"/>
    </xf>
    <xf numFmtId="0" fontId="0" fillId="4" borderId="0" xfId="0" applyFill="1" applyProtection="1"/>
    <xf numFmtId="0" fontId="47" fillId="2" borderId="8" xfId="0" applyFont="1" applyFill="1" applyBorder="1" applyAlignment="1" applyProtection="1">
      <alignment horizontal="center" vertical="center" wrapText="1"/>
    </xf>
    <xf numFmtId="0" fontId="47" fillId="2" borderId="4" xfId="0" applyFont="1" applyFill="1" applyBorder="1" applyAlignment="1" applyProtection="1">
      <alignment horizontal="center" vertical="center" wrapText="1"/>
    </xf>
    <xf numFmtId="0" fontId="45" fillId="2" borderId="4" xfId="4" applyFont="1" applyFill="1" applyBorder="1" applyAlignment="1" applyProtection="1">
      <alignment vertical="center" wrapText="1"/>
    </xf>
    <xf numFmtId="0" fontId="44" fillId="2" borderId="4" xfId="5" applyFont="1" applyFill="1" applyBorder="1" applyAlignment="1" applyProtection="1">
      <alignment vertical="top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45" fillId="2" borderId="4" xfId="0" applyFont="1" applyFill="1" applyBorder="1" applyAlignment="1" applyProtection="1">
      <alignment horizontal="center" vertical="center" wrapText="1"/>
    </xf>
    <xf numFmtId="4" fontId="45" fillId="2" borderId="4" xfId="1" applyNumberFormat="1" applyFont="1" applyFill="1" applyBorder="1" applyAlignment="1" applyProtection="1">
      <alignment horizontal="center" vertical="center"/>
    </xf>
    <xf numFmtId="0" fontId="45" fillId="0" borderId="4" xfId="4" applyFont="1" applyBorder="1" applyAlignment="1" applyProtection="1">
      <alignment vertical="center" wrapText="1"/>
    </xf>
    <xf numFmtId="165" fontId="2" fillId="0" borderId="4" xfId="1" applyNumberFormat="1" applyFont="1" applyBorder="1" applyAlignment="1" applyProtection="1">
      <alignment horizontal="center" vertical="center"/>
    </xf>
    <xf numFmtId="167" fontId="12" fillId="0" borderId="11" xfId="0" applyNumberFormat="1" applyFont="1" applyBorder="1" applyAlignment="1" applyProtection="1">
      <alignment horizontal="right" vertical="center"/>
    </xf>
    <xf numFmtId="44" fontId="40" fillId="5" borderId="42" xfId="17" applyFont="1" applyFill="1" applyBorder="1" applyAlignment="1" applyProtection="1">
      <alignment vertical="center"/>
      <protection locked="0"/>
    </xf>
    <xf numFmtId="44" fontId="40" fillId="5" borderId="45" xfId="17" applyFont="1" applyFill="1" applyBorder="1" applyAlignment="1" applyProtection="1">
      <alignment vertical="center"/>
      <protection locked="0"/>
    </xf>
    <xf numFmtId="44" fontId="34" fillId="5" borderId="42" xfId="15" applyNumberFormat="1" applyFill="1" applyBorder="1" applyAlignment="1" applyProtection="1">
      <alignment vertical="center"/>
      <protection locked="0"/>
    </xf>
    <xf numFmtId="44" fontId="40" fillId="5" borderId="50" xfId="17" applyFont="1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14" fillId="0" borderId="9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8" fontId="23" fillId="7" borderId="51" xfId="0" applyNumberFormat="1" applyFont="1" applyFill="1" applyBorder="1" applyAlignment="1" applyProtection="1">
      <alignment horizontal="left" vertical="center" wrapText="1"/>
    </xf>
    <xf numFmtId="168" fontId="23" fillId="7" borderId="0" xfId="0" applyNumberFormat="1" applyFont="1" applyFill="1" applyBorder="1" applyAlignment="1" applyProtection="1">
      <alignment horizontal="left" vertical="center" wrapText="1"/>
    </xf>
    <xf numFmtId="0" fontId="29" fillId="9" borderId="9" xfId="10" applyFont="1" applyFill="1" applyBorder="1" applyAlignment="1">
      <alignment horizontal="center" vertical="center" wrapText="1"/>
    </xf>
    <xf numFmtId="0" fontId="29" fillId="9" borderId="10" xfId="10" applyFont="1" applyFill="1" applyBorder="1" applyAlignment="1">
      <alignment horizontal="center" vertical="center" wrapText="1"/>
    </xf>
    <xf numFmtId="0" fontId="29" fillId="9" borderId="18" xfId="10" applyFont="1" applyFill="1" applyBorder="1" applyAlignment="1">
      <alignment horizontal="center" vertical="center" wrapText="1"/>
    </xf>
    <xf numFmtId="0" fontId="27" fillId="0" borderId="33" xfId="10" applyFont="1" applyBorder="1" applyAlignment="1">
      <alignment horizontal="right" vertical="center" wrapText="1"/>
    </xf>
    <xf numFmtId="0" fontId="27" fillId="0" borderId="18" xfId="10" applyFont="1" applyBorder="1" applyAlignment="1">
      <alignment horizontal="right" vertical="center" wrapText="1"/>
    </xf>
    <xf numFmtId="0" fontId="14" fillId="8" borderId="24" xfId="10" applyFont="1" applyFill="1" applyBorder="1" applyAlignment="1">
      <alignment horizontal="center" vertical="center" wrapText="1" shrinkToFit="1"/>
    </xf>
    <xf numFmtId="0" fontId="14" fillId="8" borderId="27" xfId="10" applyFont="1" applyFill="1" applyBorder="1" applyAlignment="1">
      <alignment horizontal="center" vertical="center" wrapText="1" shrinkToFit="1"/>
    </xf>
    <xf numFmtId="0" fontId="14" fillId="8" borderId="29" xfId="10" applyFont="1" applyFill="1" applyBorder="1" applyAlignment="1">
      <alignment horizontal="center" vertical="center" wrapText="1" shrinkToFit="1"/>
    </xf>
    <xf numFmtId="0" fontId="14" fillId="8" borderId="28" xfId="10" applyFont="1" applyFill="1" applyBorder="1" applyAlignment="1">
      <alignment horizontal="center" vertical="center" wrapText="1" shrinkToFit="1"/>
    </xf>
    <xf numFmtId="167" fontId="14" fillId="8" borderId="57" xfId="10" applyNumberFormat="1" applyFont="1" applyFill="1" applyBorder="1" applyAlignment="1">
      <alignment horizontal="center" vertical="center" wrapText="1" shrinkToFit="1"/>
    </xf>
    <xf numFmtId="167" fontId="14" fillId="8" borderId="58" xfId="10" applyNumberFormat="1" applyFont="1" applyFill="1" applyBorder="1" applyAlignment="1">
      <alignment horizontal="center" vertical="center" wrapText="1" shrinkToFit="1"/>
    </xf>
    <xf numFmtId="2" fontId="14" fillId="8" borderId="26" xfId="10" applyNumberFormat="1" applyFont="1" applyFill="1" applyBorder="1" applyAlignment="1">
      <alignment horizontal="center" vertical="center" wrapText="1" shrinkToFit="1"/>
    </xf>
    <xf numFmtId="2" fontId="14" fillId="8" borderId="19" xfId="10" applyNumberFormat="1" applyFont="1" applyFill="1" applyBorder="1" applyAlignment="1">
      <alignment horizontal="center" vertical="center" wrapText="1" shrinkToFit="1"/>
    </xf>
    <xf numFmtId="0" fontId="24" fillId="0" borderId="24" xfId="1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4" fillId="8" borderId="25" xfId="10" applyFont="1" applyFill="1" applyBorder="1" applyAlignment="1">
      <alignment horizontal="center" vertical="center" wrapText="1" shrinkToFit="1"/>
    </xf>
    <xf numFmtId="0" fontId="14" fillId="8" borderId="18" xfId="10" applyFont="1" applyFill="1" applyBorder="1" applyAlignment="1">
      <alignment horizontal="center" vertical="center" wrapText="1" shrinkToFit="1"/>
    </xf>
    <xf numFmtId="167" fontId="14" fillId="8" borderId="26" xfId="10" applyNumberFormat="1" applyFont="1" applyFill="1" applyBorder="1" applyAlignment="1">
      <alignment horizontal="center" vertical="center" wrapText="1" shrinkToFit="1"/>
    </xf>
    <xf numFmtId="167" fontId="14" fillId="8" borderId="19" xfId="10" applyNumberFormat="1" applyFont="1" applyFill="1" applyBorder="1" applyAlignment="1">
      <alignment horizontal="center" vertical="center" wrapText="1" shrinkToFit="1"/>
    </xf>
    <xf numFmtId="2" fontId="10" fillId="5" borderId="29" xfId="10" quotePrefix="1" applyNumberFormat="1" applyFill="1" applyBorder="1" applyAlignment="1" applyProtection="1">
      <alignment horizontal="center" vertical="center" wrapText="1"/>
      <protection locked="0"/>
    </xf>
    <xf numFmtId="2" fontId="10" fillId="5" borderId="23" xfId="10" quotePrefix="1" applyNumberFormat="1" applyFill="1" applyBorder="1" applyAlignment="1" applyProtection="1">
      <alignment horizontal="center" vertical="center" wrapText="1"/>
      <protection locked="0"/>
    </xf>
    <xf numFmtId="167" fontId="27" fillId="0" borderId="26" xfId="14" applyNumberFormat="1" applyFont="1" applyFill="1" applyBorder="1" applyAlignment="1">
      <alignment horizontal="center" vertical="center" wrapText="1"/>
    </xf>
    <xf numFmtId="167" fontId="27" fillId="0" borderId="31" xfId="14" applyNumberFormat="1" applyFont="1" applyFill="1" applyBorder="1" applyAlignment="1">
      <alignment horizontal="center" vertical="center" wrapText="1"/>
    </xf>
    <xf numFmtId="0" fontId="10" fillId="0" borderId="23" xfId="10" quotePrefix="1" applyBorder="1" applyAlignment="1">
      <alignment horizontal="center" vertical="center" wrapText="1"/>
    </xf>
    <xf numFmtId="0" fontId="10" fillId="0" borderId="23" xfId="10" applyBorder="1" applyAlignment="1">
      <alignment horizontal="center" vertical="center" wrapText="1"/>
    </xf>
    <xf numFmtId="0" fontId="26" fillId="0" borderId="23" xfId="10" applyFont="1" applyBorder="1" applyAlignment="1">
      <alignment horizontal="center" vertical="center" wrapText="1"/>
    </xf>
    <xf numFmtId="0" fontId="2" fillId="0" borderId="23" xfId="10" quotePrefix="1" applyFont="1" applyBorder="1" applyAlignment="1">
      <alignment horizontal="center" vertical="center" wrapText="1"/>
    </xf>
    <xf numFmtId="0" fontId="2" fillId="0" borderId="23" xfId="10" applyFont="1" applyBorder="1" applyAlignment="1">
      <alignment horizontal="center" vertical="center" wrapText="1"/>
    </xf>
    <xf numFmtId="0" fontId="14" fillId="8" borderId="26" xfId="10" applyFont="1" applyFill="1" applyBorder="1" applyAlignment="1">
      <alignment horizontal="center" vertical="center" wrapText="1" shrinkToFit="1"/>
    </xf>
    <xf numFmtId="0" fontId="14" fillId="8" borderId="19" xfId="10" applyFont="1" applyFill="1" applyBorder="1" applyAlignment="1">
      <alignment horizontal="center" vertical="center" wrapText="1" shrinkToFit="1"/>
    </xf>
    <xf numFmtId="0" fontId="12" fillId="0" borderId="15" xfId="0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horizontal="left" vertical="center"/>
    </xf>
    <xf numFmtId="1" fontId="37" fillId="0" borderId="13" xfId="16" applyNumberFormat="1" applyFont="1" applyBorder="1" applyAlignment="1" applyProtection="1">
      <alignment horizontal="center" vertical="center" wrapText="1"/>
    </xf>
    <xf numFmtId="49" fontId="49" fillId="0" borderId="0" xfId="0" applyNumberFormat="1" applyFont="1" applyBorder="1" applyAlignment="1" applyProtection="1">
      <alignment horizontal="left" vertical="top" wrapText="1"/>
    </xf>
    <xf numFmtId="49" fontId="50" fillId="0" borderId="0" xfId="0" applyNumberFormat="1" applyFont="1" applyBorder="1" applyAlignment="1" applyProtection="1">
      <alignment horizontal="left" vertical="top" wrapText="1"/>
    </xf>
  </cellXfs>
  <cellStyles count="18">
    <cellStyle name="Hypertextový odkaz 2" xfId="2"/>
    <cellStyle name="Hypertextový odkaz 3" xfId="8"/>
    <cellStyle name="Měna" xfId="1" builtinId="4"/>
    <cellStyle name="Měna 2" xfId="6"/>
    <cellStyle name="Měna 3" xfId="14"/>
    <cellStyle name="Měna 4" xfId="17"/>
    <cellStyle name="Normální" xfId="0" builtinId="0"/>
    <cellStyle name="Normální 14" xfId="5"/>
    <cellStyle name="Normální 16" xfId="4"/>
    <cellStyle name="normální 2" xfId="7"/>
    <cellStyle name="Normální 2 2" xfId="13"/>
    <cellStyle name="Normální 2 3" xfId="9"/>
    <cellStyle name="Normální 3" xfId="10"/>
    <cellStyle name="Normální 4" xfId="11"/>
    <cellStyle name="Normální 5" xfId="12"/>
    <cellStyle name="Normální 6" xfId="15"/>
    <cellStyle name="normální_C.1.3 Rozpočet ZTI" xfId="16"/>
    <cellStyle name="Procen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view="pageBreakPreview" zoomScale="110" zoomScaleNormal="100" zoomScaleSheetLayoutView="110" workbookViewId="0">
      <selection activeCell="E10" sqref="E10"/>
    </sheetView>
  </sheetViews>
  <sheetFormatPr defaultColWidth="9.140625" defaultRowHeight="12.75" x14ac:dyDescent="0.2"/>
  <cols>
    <col min="1" max="1" width="9.7109375" style="10" customWidth="1"/>
    <col min="2" max="2" width="80.28515625" style="10" customWidth="1"/>
    <col min="3" max="3" width="17.42578125" style="12" customWidth="1"/>
    <col min="4" max="4" width="13" style="8" customWidth="1"/>
    <col min="5" max="5" width="20.85546875" style="9" customWidth="1"/>
    <col min="6" max="6" width="15.140625" style="10" customWidth="1"/>
    <col min="7" max="7" width="13.28515625" style="10" bestFit="1" customWidth="1"/>
    <col min="8" max="8" width="9.42578125" style="10" bestFit="1" customWidth="1"/>
    <col min="9" max="16384" width="9.140625" style="10"/>
  </cols>
  <sheetData>
    <row r="1" spans="1:7" customFormat="1" ht="28.5" thickBot="1" x14ac:dyDescent="0.25">
      <c r="A1" s="230" t="s">
        <v>215</v>
      </c>
      <c r="B1" s="231"/>
      <c r="C1" s="231"/>
      <c r="D1" s="231"/>
      <c r="E1" s="231"/>
    </row>
    <row r="2" spans="1:7" s="4" customFormat="1" ht="26.25" thickBot="1" x14ac:dyDescent="0.25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</row>
    <row r="3" spans="1:7" s="4" customFormat="1" ht="21" customHeight="1" thickBot="1" x14ac:dyDescent="0.25">
      <c r="A3" s="224" t="s">
        <v>5</v>
      </c>
      <c r="B3" s="225"/>
      <c r="C3" s="225"/>
      <c r="D3" s="225"/>
      <c r="E3" s="226"/>
    </row>
    <row r="4" spans="1:7" s="4" customFormat="1" ht="21" customHeight="1" x14ac:dyDescent="0.2">
      <c r="A4" s="15">
        <v>1</v>
      </c>
      <c r="B4" s="14" t="s">
        <v>197</v>
      </c>
      <c r="C4" s="43">
        <f>ELEKTRO!G47</f>
        <v>0</v>
      </c>
      <c r="D4" s="13">
        <v>1</v>
      </c>
      <c r="E4" s="44">
        <f t="shared" ref="E4:E5" si="0">C4*D4</f>
        <v>0</v>
      </c>
    </row>
    <row r="5" spans="1:7" s="6" customFormat="1" ht="27" customHeight="1" x14ac:dyDescent="0.2">
      <c r="A5" s="15">
        <v>2</v>
      </c>
      <c r="B5" s="14" t="str">
        <f>AVT!$C$3</f>
        <v>AV technika (odkazuje se na složku 4_PD_AV_Technika_Světelný_design)</v>
      </c>
      <c r="C5" s="43">
        <f>AVT!$H$65</f>
        <v>0</v>
      </c>
      <c r="D5" s="13">
        <v>1</v>
      </c>
      <c r="E5" s="44">
        <f t="shared" si="0"/>
        <v>0</v>
      </c>
      <c r="F5" s="5"/>
    </row>
    <row r="6" spans="1:7" s="6" customFormat="1" ht="27" customHeight="1" x14ac:dyDescent="0.2">
      <c r="A6" s="15">
        <v>3</v>
      </c>
      <c r="B6" s="14" t="str">
        <f>SVĚTLA!$C$3</f>
        <v>Osvětlení - expoziční a provozní (odkazuje se na složku 4_PD_AV_Technika_Světelný_design)</v>
      </c>
      <c r="C6" s="43">
        <f>SVĚTLA!$K$14</f>
        <v>0</v>
      </c>
      <c r="D6" s="13">
        <v>1</v>
      </c>
      <c r="E6" s="44">
        <f t="shared" ref="E6" si="1">C6*D6</f>
        <v>0</v>
      </c>
      <c r="F6" s="5"/>
    </row>
    <row r="7" spans="1:7" s="6" customFormat="1" ht="27" customHeight="1" x14ac:dyDescent="0.2">
      <c r="A7" s="15">
        <v>4</v>
      </c>
      <c r="B7" s="14" t="s">
        <v>6</v>
      </c>
      <c r="C7" s="43">
        <f>INTERIÉR!G32</f>
        <v>0</v>
      </c>
      <c r="D7" s="13">
        <v>1</v>
      </c>
      <c r="E7" s="44">
        <f t="shared" ref="E7" si="2">C7*D7</f>
        <v>0</v>
      </c>
      <c r="F7" s="5"/>
    </row>
    <row r="8" spans="1:7" s="6" customFormat="1" ht="27" customHeight="1" x14ac:dyDescent="0.2">
      <c r="A8" s="15">
        <v>5</v>
      </c>
      <c r="B8" s="14" t="s">
        <v>7</v>
      </c>
      <c r="C8" s="43">
        <f>OBSAHY_NASAZENÍ!G14</f>
        <v>0</v>
      </c>
      <c r="D8" s="13">
        <v>1</v>
      </c>
      <c r="E8" s="44">
        <f t="shared" ref="E8:E9" si="3">C8*D8</f>
        <v>0</v>
      </c>
      <c r="F8" s="5"/>
    </row>
    <row r="9" spans="1:7" s="6" customFormat="1" ht="27" customHeight="1" x14ac:dyDescent="0.2">
      <c r="A9" s="40">
        <v>6</v>
      </c>
      <c r="B9" s="41" t="s">
        <v>200</v>
      </c>
      <c r="C9" s="43">
        <f>'Provozní podpora+budoucí rozvoj'!H5</f>
        <v>0</v>
      </c>
      <c r="D9" s="40">
        <v>1</v>
      </c>
      <c r="E9" s="44">
        <f t="shared" si="3"/>
        <v>0</v>
      </c>
      <c r="F9" s="5"/>
      <c r="G9" s="17"/>
    </row>
    <row r="10" spans="1:7" s="4" customFormat="1" ht="26.25" customHeight="1" thickBot="1" x14ac:dyDescent="0.25">
      <c r="A10" s="227" t="s">
        <v>8</v>
      </c>
      <c r="B10" s="228"/>
      <c r="C10" s="228"/>
      <c r="D10" s="229"/>
      <c r="E10" s="45">
        <f>SUM(E4:E9)</f>
        <v>0</v>
      </c>
      <c r="G10" s="16"/>
    </row>
    <row r="11" spans="1:7" x14ac:dyDescent="0.2">
      <c r="A11" s="42" t="s">
        <v>221</v>
      </c>
    </row>
    <row r="12" spans="1:7" x14ac:dyDescent="0.2">
      <c r="A12" s="7"/>
      <c r="B12" s="6"/>
      <c r="C12" s="6"/>
    </row>
    <row r="13" spans="1:7" x14ac:dyDescent="0.2">
      <c r="A13" s="7"/>
      <c r="B13" s="6"/>
      <c r="C13" s="6"/>
    </row>
    <row r="14" spans="1:7" x14ac:dyDescent="0.2">
      <c r="A14" s="7"/>
      <c r="B14" s="6"/>
      <c r="C14" s="6"/>
    </row>
    <row r="15" spans="1:7" x14ac:dyDescent="0.2">
      <c r="A15" s="7"/>
      <c r="B15" s="6"/>
      <c r="C15" s="6"/>
      <c r="E15" s="11"/>
    </row>
    <row r="17" spans="2:2" x14ac:dyDescent="0.2">
      <c r="B17" s="4"/>
    </row>
  </sheetData>
  <sheetProtection algorithmName="SHA-512" hashValue="foqUBqHPV3y3bqBIAIkXMrOBV9XYz4pnrFyKAj82XjQiGlc1vL0vzawqPANNIBDbNlRHBs5VO+kOZ/MFuWxrkg==" saltValue="lKn4SKvxMd8/FhFvCNer4Q==" spinCount="100000" sheet="1" objects="1" scenarios="1"/>
  <mergeCells count="3">
    <mergeCell ref="A3:E3"/>
    <mergeCell ref="A10:D10"/>
    <mergeCell ref="A1:E1"/>
  </mergeCells>
  <pageMargins left="0.25" right="0.25" top="0.75" bottom="0.75" header="0.3" footer="0.3"/>
  <pageSetup paperSize="9" firstPageNumber="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zoomScaleNormal="100" workbookViewId="0">
      <pane ySplit="1" topLeftCell="A11" activePane="bottomLeft" state="frozen"/>
      <selection pane="bottomLeft" activeCell="D16" sqref="D16"/>
    </sheetView>
  </sheetViews>
  <sheetFormatPr defaultColWidth="8.42578125" defaultRowHeight="15" x14ac:dyDescent="0.2"/>
  <cols>
    <col min="1" max="1" width="115.5703125" style="55" bestFit="1" customWidth="1"/>
    <col min="2" max="2" width="8.42578125" style="55" bestFit="1" customWidth="1"/>
    <col min="3" max="3" width="4.85546875" style="55" bestFit="1" customWidth="1"/>
    <col min="4" max="5" width="12.5703125" style="55" bestFit="1" customWidth="1"/>
    <col min="6" max="6" width="16.28515625" style="55" customWidth="1"/>
    <col min="7" max="7" width="18.5703125" style="55" bestFit="1" customWidth="1"/>
    <col min="8" max="16384" width="8.42578125" style="55"/>
  </cols>
  <sheetData>
    <row r="1" spans="1:7" ht="32.25" thickBot="1" x14ac:dyDescent="0.25">
      <c r="A1" s="39" t="s">
        <v>195</v>
      </c>
      <c r="B1" s="51" t="s">
        <v>183</v>
      </c>
      <c r="C1" s="52" t="s">
        <v>118</v>
      </c>
      <c r="D1" s="53" t="s">
        <v>274</v>
      </c>
      <c r="E1" s="53" t="s">
        <v>275</v>
      </c>
      <c r="F1" s="53" t="s">
        <v>227</v>
      </c>
      <c r="G1" s="54" t="s">
        <v>228</v>
      </c>
    </row>
    <row r="2" spans="1:7" s="61" customFormat="1" ht="19.899999999999999" customHeight="1" x14ac:dyDescent="0.2">
      <c r="A2" s="56" t="s">
        <v>229</v>
      </c>
      <c r="B2" s="57"/>
      <c r="C2" s="58"/>
      <c r="D2" s="59"/>
      <c r="E2" s="59"/>
      <c r="F2" s="59"/>
      <c r="G2" s="60">
        <f>SUM(G3:G12)</f>
        <v>0</v>
      </c>
    </row>
    <row r="3" spans="1:7" s="67" customFormat="1" ht="12.75" x14ac:dyDescent="0.2">
      <c r="A3" s="62" t="s">
        <v>230</v>
      </c>
      <c r="B3" s="94">
        <v>1</v>
      </c>
      <c r="C3" s="95" t="s">
        <v>125</v>
      </c>
      <c r="D3" s="220"/>
      <c r="E3" s="220"/>
      <c r="F3" s="65">
        <f>ROUND(D3,2)+ROUND(E3,2)</f>
        <v>0</v>
      </c>
      <c r="G3" s="66">
        <f>B3*F3</f>
        <v>0</v>
      </c>
    </row>
    <row r="4" spans="1:7" x14ac:dyDescent="0.2">
      <c r="A4" s="96" t="s">
        <v>231</v>
      </c>
      <c r="B4" s="97"/>
      <c r="C4" s="98"/>
      <c r="D4" s="92"/>
      <c r="E4" s="92"/>
      <c r="F4" s="92"/>
      <c r="G4" s="93"/>
    </row>
    <row r="5" spans="1:7" x14ac:dyDescent="0.2">
      <c r="A5" s="96" t="s">
        <v>232</v>
      </c>
      <c r="B5" s="97"/>
      <c r="C5" s="98"/>
      <c r="D5" s="92"/>
      <c r="E5" s="92"/>
      <c r="F5" s="92"/>
      <c r="G5" s="93"/>
    </row>
    <row r="6" spans="1:7" x14ac:dyDescent="0.2">
      <c r="A6" s="96" t="s">
        <v>233</v>
      </c>
      <c r="B6" s="97"/>
      <c r="C6" s="98"/>
      <c r="D6" s="92"/>
      <c r="E6" s="92"/>
      <c r="F6" s="92"/>
      <c r="G6" s="93"/>
    </row>
    <row r="7" spans="1:7" x14ac:dyDescent="0.2">
      <c r="A7" s="99" t="s">
        <v>234</v>
      </c>
      <c r="B7" s="97"/>
      <c r="C7" s="98"/>
      <c r="D7" s="92"/>
      <c r="E7" s="92"/>
      <c r="F7" s="92"/>
      <c r="G7" s="93"/>
    </row>
    <row r="8" spans="1:7" x14ac:dyDescent="0.2">
      <c r="A8" s="96" t="s">
        <v>235</v>
      </c>
      <c r="B8" s="97"/>
      <c r="C8" s="98"/>
      <c r="D8" s="92"/>
      <c r="E8" s="92"/>
      <c r="F8" s="92"/>
      <c r="G8" s="93"/>
    </row>
    <row r="9" spans="1:7" x14ac:dyDescent="0.2">
      <c r="A9" s="96" t="s">
        <v>236</v>
      </c>
      <c r="B9" s="97"/>
      <c r="C9" s="98"/>
      <c r="D9" s="92"/>
      <c r="E9" s="92"/>
      <c r="F9" s="92"/>
      <c r="G9" s="93"/>
    </row>
    <row r="10" spans="1:7" ht="18" x14ac:dyDescent="0.2">
      <c r="A10" s="100" t="s">
        <v>237</v>
      </c>
      <c r="B10" s="97"/>
      <c r="C10" s="98"/>
      <c r="D10" s="92"/>
      <c r="E10" s="92"/>
      <c r="F10" s="92"/>
      <c r="G10" s="93"/>
    </row>
    <row r="11" spans="1:7" ht="18" x14ac:dyDescent="0.2">
      <c r="A11" s="100" t="s">
        <v>238</v>
      </c>
      <c r="B11" s="101"/>
      <c r="C11" s="102"/>
      <c r="D11" s="92"/>
      <c r="E11" s="92"/>
      <c r="F11" s="92"/>
      <c r="G11" s="93"/>
    </row>
    <row r="12" spans="1:7" x14ac:dyDescent="0.2">
      <c r="A12" s="70" t="s">
        <v>239</v>
      </c>
      <c r="B12" s="71">
        <v>1</v>
      </c>
      <c r="C12" s="72" t="s">
        <v>125</v>
      </c>
      <c r="D12" s="92"/>
      <c r="E12" s="221"/>
      <c r="F12" s="73">
        <f>ROUND(E12,2)</f>
        <v>0</v>
      </c>
      <c r="G12" s="74">
        <f>B12*F12</f>
        <v>0</v>
      </c>
    </row>
    <row r="13" spans="1:7" ht="15.75" x14ac:dyDescent="0.2">
      <c r="A13" s="75" t="s">
        <v>240</v>
      </c>
      <c r="B13" s="76"/>
      <c r="C13" s="77"/>
      <c r="D13" s="78"/>
      <c r="E13" s="78"/>
      <c r="F13" s="78"/>
      <c r="G13" s="79">
        <f>SUM(G14:G18)</f>
        <v>0</v>
      </c>
    </row>
    <row r="14" spans="1:7" s="67" customFormat="1" x14ac:dyDescent="0.2">
      <c r="A14" s="91" t="s">
        <v>241</v>
      </c>
      <c r="B14" s="92"/>
      <c r="C14" s="92"/>
      <c r="D14" s="92"/>
      <c r="E14" s="92"/>
      <c r="F14" s="92"/>
      <c r="G14" s="93"/>
    </row>
    <row r="15" spans="1:7" s="67" customFormat="1" x14ac:dyDescent="0.2">
      <c r="A15" s="80" t="s">
        <v>242</v>
      </c>
      <c r="B15" s="63">
        <v>1</v>
      </c>
      <c r="C15" s="68" t="s">
        <v>22</v>
      </c>
      <c r="D15" s="222"/>
      <c r="E15" s="222"/>
      <c r="F15" s="68">
        <f>ROUND(D15,2)+ROUND(E15,2)</f>
        <v>0</v>
      </c>
      <c r="G15" s="69">
        <f>B15*F15</f>
        <v>0</v>
      </c>
    </row>
    <row r="16" spans="1:7" s="67" customFormat="1" x14ac:dyDescent="0.2">
      <c r="A16" s="91" t="s">
        <v>243</v>
      </c>
      <c r="B16" s="92"/>
      <c r="C16" s="92"/>
      <c r="D16" s="92"/>
      <c r="E16" s="92"/>
      <c r="F16" s="92"/>
      <c r="G16" s="93"/>
    </row>
    <row r="17" spans="1:7" s="67" customFormat="1" x14ac:dyDescent="0.2">
      <c r="A17" s="80" t="s">
        <v>244</v>
      </c>
      <c r="B17" s="63">
        <v>1</v>
      </c>
      <c r="C17" s="68" t="s">
        <v>22</v>
      </c>
      <c r="D17" s="222"/>
      <c r="E17" s="222"/>
      <c r="F17" s="68">
        <f>ROUND(D17,2)+ROUND(E17,2)</f>
        <v>0</v>
      </c>
      <c r="G17" s="69">
        <f>B17*F17</f>
        <v>0</v>
      </c>
    </row>
    <row r="18" spans="1:7" s="67" customFormat="1" x14ac:dyDescent="0.2">
      <c r="A18" s="80" t="s">
        <v>235</v>
      </c>
      <c r="B18" s="63">
        <v>1</v>
      </c>
      <c r="C18" s="68" t="s">
        <v>22</v>
      </c>
      <c r="D18" s="222"/>
      <c r="E18" s="222"/>
      <c r="F18" s="68">
        <f>ROUND(D18,2)+ROUND(E18,2)</f>
        <v>0</v>
      </c>
      <c r="G18" s="69">
        <f>B18*F18</f>
        <v>0</v>
      </c>
    </row>
    <row r="19" spans="1:7" s="61" customFormat="1" ht="19.899999999999999" customHeight="1" x14ac:dyDescent="0.2">
      <c r="A19" s="75" t="s">
        <v>245</v>
      </c>
      <c r="B19" s="76"/>
      <c r="C19" s="77"/>
      <c r="D19" s="78"/>
      <c r="E19" s="78"/>
      <c r="F19" s="78"/>
      <c r="G19" s="79">
        <f>SUM(G20:G30)</f>
        <v>0</v>
      </c>
    </row>
    <row r="20" spans="1:7" s="67" customFormat="1" ht="12.75" x14ac:dyDescent="0.2">
      <c r="A20" s="62" t="s">
        <v>246</v>
      </c>
      <c r="B20" s="63">
        <v>45</v>
      </c>
      <c r="C20" s="64" t="s">
        <v>247</v>
      </c>
      <c r="D20" s="220"/>
      <c r="E20" s="220"/>
      <c r="F20" s="65">
        <f t="shared" ref="F20:F30" si="0">ROUND(D20,2)+ROUND(E20,2)</f>
        <v>0</v>
      </c>
      <c r="G20" s="66">
        <f t="shared" ref="G20:G30" si="1">F20*B20</f>
        <v>0</v>
      </c>
    </row>
    <row r="21" spans="1:7" s="67" customFormat="1" ht="12.75" x14ac:dyDescent="0.2">
      <c r="A21" s="62" t="s">
        <v>248</v>
      </c>
      <c r="B21" s="63">
        <v>22</v>
      </c>
      <c r="C21" s="64" t="s">
        <v>247</v>
      </c>
      <c r="D21" s="220"/>
      <c r="E21" s="220"/>
      <c r="F21" s="65">
        <f t="shared" si="0"/>
        <v>0</v>
      </c>
      <c r="G21" s="66">
        <f t="shared" si="1"/>
        <v>0</v>
      </c>
    </row>
    <row r="22" spans="1:7" s="67" customFormat="1" ht="12.75" x14ac:dyDescent="0.2">
      <c r="A22" s="62" t="s">
        <v>249</v>
      </c>
      <c r="B22" s="63">
        <v>9</v>
      </c>
      <c r="C22" s="64" t="s">
        <v>247</v>
      </c>
      <c r="D22" s="220"/>
      <c r="E22" s="220"/>
      <c r="F22" s="65">
        <f t="shared" si="0"/>
        <v>0</v>
      </c>
      <c r="G22" s="66">
        <f t="shared" si="1"/>
        <v>0</v>
      </c>
    </row>
    <row r="23" spans="1:7" s="67" customFormat="1" ht="12.75" x14ac:dyDescent="0.2">
      <c r="A23" s="62" t="s">
        <v>250</v>
      </c>
      <c r="B23" s="63">
        <v>4</v>
      </c>
      <c r="C23" s="64" t="s">
        <v>247</v>
      </c>
      <c r="D23" s="220"/>
      <c r="E23" s="220"/>
      <c r="F23" s="65">
        <f t="shared" si="0"/>
        <v>0</v>
      </c>
      <c r="G23" s="66">
        <f t="shared" si="1"/>
        <v>0</v>
      </c>
    </row>
    <row r="24" spans="1:7" s="67" customFormat="1" ht="12.75" x14ac:dyDescent="0.2">
      <c r="A24" s="81" t="s">
        <v>251</v>
      </c>
      <c r="B24" s="63">
        <v>220</v>
      </c>
      <c r="C24" s="64" t="s">
        <v>247</v>
      </c>
      <c r="D24" s="220"/>
      <c r="E24" s="220"/>
      <c r="F24" s="65">
        <f t="shared" si="0"/>
        <v>0</v>
      </c>
      <c r="G24" s="66">
        <f t="shared" si="1"/>
        <v>0</v>
      </c>
    </row>
    <row r="25" spans="1:7" s="67" customFormat="1" ht="12.75" x14ac:dyDescent="0.2">
      <c r="A25" s="62" t="s">
        <v>252</v>
      </c>
      <c r="B25" s="63">
        <v>31</v>
      </c>
      <c r="C25" s="64" t="s">
        <v>247</v>
      </c>
      <c r="D25" s="220"/>
      <c r="E25" s="220"/>
      <c r="F25" s="65">
        <f t="shared" si="0"/>
        <v>0</v>
      </c>
      <c r="G25" s="66">
        <f t="shared" si="1"/>
        <v>0</v>
      </c>
    </row>
    <row r="26" spans="1:7" s="67" customFormat="1" ht="12.75" x14ac:dyDescent="0.2">
      <c r="A26" s="62" t="s">
        <v>253</v>
      </c>
      <c r="B26" s="63">
        <v>35</v>
      </c>
      <c r="C26" s="64" t="s">
        <v>247</v>
      </c>
      <c r="D26" s="220"/>
      <c r="E26" s="220"/>
      <c r="F26" s="65">
        <f t="shared" si="0"/>
        <v>0</v>
      </c>
      <c r="G26" s="66">
        <f t="shared" si="1"/>
        <v>0</v>
      </c>
    </row>
    <row r="27" spans="1:7" s="67" customFormat="1" ht="12.75" x14ac:dyDescent="0.2">
      <c r="A27" s="62" t="s">
        <v>254</v>
      </c>
      <c r="B27" s="63">
        <v>47</v>
      </c>
      <c r="C27" s="64" t="s">
        <v>247</v>
      </c>
      <c r="D27" s="220"/>
      <c r="E27" s="220"/>
      <c r="F27" s="65">
        <f t="shared" si="0"/>
        <v>0</v>
      </c>
      <c r="G27" s="66">
        <f t="shared" si="1"/>
        <v>0</v>
      </c>
    </row>
    <row r="28" spans="1:7" s="67" customFormat="1" ht="12.75" x14ac:dyDescent="0.2">
      <c r="A28" s="62" t="s">
        <v>255</v>
      </c>
      <c r="B28" s="63">
        <v>24</v>
      </c>
      <c r="C28" s="64" t="s">
        <v>247</v>
      </c>
      <c r="D28" s="220"/>
      <c r="E28" s="220"/>
      <c r="F28" s="65">
        <f t="shared" si="0"/>
        <v>0</v>
      </c>
      <c r="G28" s="66">
        <f t="shared" si="1"/>
        <v>0</v>
      </c>
    </row>
    <row r="29" spans="1:7" s="67" customFormat="1" ht="12.75" x14ac:dyDescent="0.2">
      <c r="A29" s="62" t="s">
        <v>256</v>
      </c>
      <c r="B29" s="63">
        <v>100</v>
      </c>
      <c r="C29" s="64" t="s">
        <v>247</v>
      </c>
      <c r="D29" s="220"/>
      <c r="E29" s="220"/>
      <c r="F29" s="65">
        <f t="shared" si="0"/>
        <v>0</v>
      </c>
      <c r="G29" s="66">
        <f t="shared" si="1"/>
        <v>0</v>
      </c>
    </row>
    <row r="30" spans="1:7" s="67" customFormat="1" ht="12.75" x14ac:dyDescent="0.2">
      <c r="A30" s="70" t="s">
        <v>257</v>
      </c>
      <c r="B30" s="71">
        <v>50</v>
      </c>
      <c r="C30" s="72" t="s">
        <v>247</v>
      </c>
      <c r="D30" s="221"/>
      <c r="E30" s="221"/>
      <c r="F30" s="73">
        <f t="shared" si="0"/>
        <v>0</v>
      </c>
      <c r="G30" s="74">
        <f t="shared" si="1"/>
        <v>0</v>
      </c>
    </row>
    <row r="31" spans="1:7" s="61" customFormat="1" ht="19.899999999999999" customHeight="1" x14ac:dyDescent="0.2">
      <c r="A31" s="75" t="s">
        <v>258</v>
      </c>
      <c r="B31" s="76"/>
      <c r="C31" s="77"/>
      <c r="D31" s="78"/>
      <c r="E31" s="78"/>
      <c r="F31" s="78"/>
      <c r="G31" s="79">
        <f>SUM(G32:G33)</f>
        <v>0</v>
      </c>
    </row>
    <row r="32" spans="1:7" s="67" customFormat="1" ht="12.75" x14ac:dyDescent="0.2">
      <c r="A32" s="62" t="s">
        <v>259</v>
      </c>
      <c r="B32" s="63">
        <v>13</v>
      </c>
      <c r="C32" s="64" t="s">
        <v>22</v>
      </c>
      <c r="D32" s="220"/>
      <c r="E32" s="220"/>
      <c r="F32" s="65">
        <f>ROUND(D32,2)+ROUND(E32,2)</f>
        <v>0</v>
      </c>
      <c r="G32" s="66">
        <f>F32*B32</f>
        <v>0</v>
      </c>
    </row>
    <row r="33" spans="1:7" s="67" customFormat="1" ht="12.75" x14ac:dyDescent="0.2">
      <c r="A33" s="70" t="s">
        <v>260</v>
      </c>
      <c r="B33" s="71">
        <v>10</v>
      </c>
      <c r="C33" s="72" t="s">
        <v>247</v>
      </c>
      <c r="D33" s="221"/>
      <c r="E33" s="221"/>
      <c r="F33" s="73">
        <f>ROUND(D33,2)+ROUND(E33,2)</f>
        <v>0</v>
      </c>
      <c r="G33" s="74">
        <f>F33*B33</f>
        <v>0</v>
      </c>
    </row>
    <row r="34" spans="1:7" s="61" customFormat="1" ht="19.899999999999999" customHeight="1" x14ac:dyDescent="0.2">
      <c r="A34" s="56" t="s">
        <v>261</v>
      </c>
      <c r="B34" s="57"/>
      <c r="C34" s="58"/>
      <c r="D34" s="59"/>
      <c r="E34" s="59"/>
      <c r="F34" s="59"/>
      <c r="G34" s="60">
        <f>SUM(G35:G39)</f>
        <v>0</v>
      </c>
    </row>
    <row r="35" spans="1:7" s="67" customFormat="1" ht="12.75" x14ac:dyDescent="0.2">
      <c r="A35" s="62" t="s">
        <v>262</v>
      </c>
      <c r="B35" s="63">
        <v>8</v>
      </c>
      <c r="C35" s="64" t="s">
        <v>22</v>
      </c>
      <c r="D35" s="220"/>
      <c r="E35" s="220"/>
      <c r="F35" s="65">
        <f>ROUND(D35,2)+ROUND(E35,2)</f>
        <v>0</v>
      </c>
      <c r="G35" s="66">
        <f t="shared" ref="G35:G39" si="2">F35*B35</f>
        <v>0</v>
      </c>
    </row>
    <row r="36" spans="1:7" s="67" customFormat="1" ht="12.75" x14ac:dyDescent="0.2">
      <c r="A36" s="62" t="s">
        <v>263</v>
      </c>
      <c r="B36" s="63">
        <v>8</v>
      </c>
      <c r="C36" s="64" t="s">
        <v>22</v>
      </c>
      <c r="D36" s="220"/>
      <c r="E36" s="220"/>
      <c r="F36" s="65">
        <f>ROUND(D36,2)+ROUND(E36,2)</f>
        <v>0</v>
      </c>
      <c r="G36" s="66">
        <f t="shared" si="2"/>
        <v>0</v>
      </c>
    </row>
    <row r="37" spans="1:7" s="67" customFormat="1" ht="12.75" x14ac:dyDescent="0.2">
      <c r="A37" s="82" t="s">
        <v>264</v>
      </c>
      <c r="B37" s="63">
        <v>8</v>
      </c>
      <c r="C37" s="64" t="s">
        <v>22</v>
      </c>
      <c r="D37" s="220"/>
      <c r="E37" s="220"/>
      <c r="F37" s="65">
        <f>ROUND(D37,2)+ROUND(E37,2)</f>
        <v>0</v>
      </c>
      <c r="G37" s="66">
        <f t="shared" si="2"/>
        <v>0</v>
      </c>
    </row>
    <row r="38" spans="1:7" s="67" customFormat="1" ht="12.75" x14ac:dyDescent="0.2">
      <c r="A38" s="62" t="s">
        <v>265</v>
      </c>
      <c r="B38" s="63">
        <v>1</v>
      </c>
      <c r="C38" s="64" t="s">
        <v>266</v>
      </c>
      <c r="D38" s="220"/>
      <c r="E38" s="220"/>
      <c r="F38" s="65">
        <f>ROUND(D38,2)+ROUND(E38,2)</f>
        <v>0</v>
      </c>
      <c r="G38" s="66">
        <f t="shared" si="2"/>
        <v>0</v>
      </c>
    </row>
    <row r="39" spans="1:7" s="67" customFormat="1" x14ac:dyDescent="0.2">
      <c r="A39" s="70" t="s">
        <v>267</v>
      </c>
      <c r="B39" s="71">
        <v>22</v>
      </c>
      <c r="C39" s="72" t="s">
        <v>22</v>
      </c>
      <c r="D39" s="103"/>
      <c r="E39" s="221"/>
      <c r="F39" s="73">
        <f>ROUND(E39,2)</f>
        <v>0</v>
      </c>
      <c r="G39" s="74">
        <f t="shared" si="2"/>
        <v>0</v>
      </c>
    </row>
    <row r="40" spans="1:7" s="61" customFormat="1" ht="19.899999999999999" customHeight="1" x14ac:dyDescent="0.2">
      <c r="A40" s="56" t="s">
        <v>268</v>
      </c>
      <c r="B40" s="57"/>
      <c r="C40" s="58"/>
      <c r="D40" s="59"/>
      <c r="E40" s="59"/>
      <c r="F40" s="59"/>
      <c r="G40" s="60">
        <f>SUM(G41:G43)</f>
        <v>0</v>
      </c>
    </row>
    <row r="41" spans="1:7" s="67" customFormat="1" ht="12.75" x14ac:dyDescent="0.2">
      <c r="A41" s="62" t="s">
        <v>269</v>
      </c>
      <c r="B41" s="63">
        <v>1</v>
      </c>
      <c r="C41" s="64" t="s">
        <v>266</v>
      </c>
      <c r="D41" s="220"/>
      <c r="E41" s="220"/>
      <c r="F41" s="65">
        <f>ROUND(D41,2)+ROUND(E41,2)</f>
        <v>0</v>
      </c>
      <c r="G41" s="66">
        <f>F41*B41</f>
        <v>0</v>
      </c>
    </row>
    <row r="42" spans="1:7" s="67" customFormat="1" ht="12.75" x14ac:dyDescent="0.2">
      <c r="A42" s="62" t="s">
        <v>270</v>
      </c>
      <c r="B42" s="63">
        <v>2</v>
      </c>
      <c r="C42" s="64" t="s">
        <v>22</v>
      </c>
      <c r="D42" s="220"/>
      <c r="E42" s="220"/>
      <c r="F42" s="65">
        <f>ROUND(D42,2)+ROUND(E42,2)</f>
        <v>0</v>
      </c>
      <c r="G42" s="66">
        <f>F42*B42</f>
        <v>0</v>
      </c>
    </row>
    <row r="43" spans="1:7" s="67" customFormat="1" ht="12.75" x14ac:dyDescent="0.2">
      <c r="A43" s="62" t="s">
        <v>276</v>
      </c>
      <c r="B43" s="71">
        <v>1</v>
      </c>
      <c r="C43" s="72" t="s">
        <v>266</v>
      </c>
      <c r="D43" s="221"/>
      <c r="E43" s="221"/>
      <c r="F43" s="73">
        <f>ROUND(D43,2)+ROUND(E43,2)</f>
        <v>0</v>
      </c>
      <c r="G43" s="74">
        <f>F43*B43</f>
        <v>0</v>
      </c>
    </row>
    <row r="44" spans="1:7" s="61" customFormat="1" ht="19.899999999999999" customHeight="1" x14ac:dyDescent="0.2">
      <c r="A44" s="56" t="s">
        <v>271</v>
      </c>
      <c r="B44" s="57"/>
      <c r="C44" s="58"/>
      <c r="D44" s="59"/>
      <c r="E44" s="59"/>
      <c r="F44" s="59"/>
      <c r="G44" s="60">
        <f>SUM(G45:G46)</f>
        <v>0</v>
      </c>
    </row>
    <row r="45" spans="1:7" s="67" customFormat="1" ht="12.75" x14ac:dyDescent="0.2">
      <c r="A45" s="62" t="s">
        <v>272</v>
      </c>
      <c r="B45" s="63">
        <v>1</v>
      </c>
      <c r="C45" s="64" t="s">
        <v>266</v>
      </c>
      <c r="D45" s="220"/>
      <c r="E45" s="220"/>
      <c r="F45" s="65">
        <f>ROUND(D45,2)+ROUND(E45,2)</f>
        <v>0</v>
      </c>
      <c r="G45" s="66">
        <f>F45*B45</f>
        <v>0</v>
      </c>
    </row>
    <row r="46" spans="1:7" s="67" customFormat="1" ht="15.75" thickBot="1" x14ac:dyDescent="0.25">
      <c r="A46" s="83" t="s">
        <v>88</v>
      </c>
      <c r="B46" s="84">
        <v>1</v>
      </c>
      <c r="C46" s="85" t="s">
        <v>266</v>
      </c>
      <c r="D46" s="103"/>
      <c r="E46" s="223"/>
      <c r="F46" s="86">
        <f>ROUND(E46,2)</f>
        <v>0</v>
      </c>
      <c r="G46" s="87">
        <f>F46*B46</f>
        <v>0</v>
      </c>
    </row>
    <row r="47" spans="1:7" ht="33.6" customHeight="1" thickBot="1" x14ac:dyDescent="0.25">
      <c r="A47" s="88" t="s">
        <v>273</v>
      </c>
      <c r="B47" s="89"/>
      <c r="C47" s="89"/>
      <c r="D47" s="89"/>
      <c r="E47" s="89"/>
      <c r="F47" s="89"/>
      <c r="G47" s="90">
        <f>G2+G13+G19+G31+G34+G40+G44</f>
        <v>0</v>
      </c>
    </row>
  </sheetData>
  <sheetProtection algorithmName="SHA-512" hashValue="c8KjL7sFGZOk3K1+ssJGgpOU2tHU1t+Wuukg1INkowP9YOOD8TL0rt0NbOR4rFdYMMMWnPfoc7UTrsCXlaY/fQ==" saltValue="y7h6TH7V/3DbeU09mqU/xg==" spinCount="100000" sheet="1" objects="1" scenarios="1"/>
  <pageMargins left="0.7" right="0.7" top="0.78749999999999998" bottom="0.78749999999999998" header="0.511811023622047" footer="0.511811023622047"/>
  <pageSetup paperSize="9" scale="6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U82"/>
  <sheetViews>
    <sheetView view="pageBreakPreview" zoomScale="70" zoomScaleNormal="70" zoomScaleSheetLayoutView="70" workbookViewId="0">
      <pane ySplit="4" topLeftCell="A53" activePane="bottomLeft" state="frozen"/>
      <selection activeCell="D7" sqref="D7"/>
      <selection pane="bottomLeft" activeCell="D5" sqref="D5"/>
    </sheetView>
  </sheetViews>
  <sheetFormatPr defaultColWidth="9.140625" defaultRowHeight="12.75" x14ac:dyDescent="0.2"/>
  <cols>
    <col min="1" max="1" width="9" style="149" customWidth="1"/>
    <col min="2" max="2" width="13" style="171" customWidth="1"/>
    <col min="3" max="3" width="65.7109375" style="171" customWidth="1"/>
    <col min="4" max="4" width="51" style="171" customWidth="1"/>
    <col min="5" max="5" width="8" style="197" customWidth="1"/>
    <col min="6" max="6" width="6.7109375" style="197" customWidth="1"/>
    <col min="7" max="7" width="15.28515625" style="171" customWidth="1"/>
    <col min="8" max="8" width="28.85546875" style="171" customWidth="1"/>
    <col min="9" max="9" width="17.85546875" style="171" customWidth="1"/>
    <col min="10" max="16384" width="9.140625" style="171"/>
  </cols>
  <sheetData>
    <row r="1" spans="1:9" s="163" customFormat="1" ht="29.25" customHeight="1" thickBot="1" x14ac:dyDescent="0.3">
      <c r="A1" s="162"/>
      <c r="C1" s="164"/>
      <c r="D1" s="165"/>
      <c r="E1" s="164"/>
      <c r="F1" s="164"/>
      <c r="G1" s="164"/>
      <c r="H1" s="164"/>
    </row>
    <row r="2" spans="1:9" ht="57.75" customHeight="1" x14ac:dyDescent="0.2">
      <c r="A2" s="166" t="s">
        <v>0</v>
      </c>
      <c r="B2" s="168" t="s">
        <v>9</v>
      </c>
      <c r="C2" s="168" t="s">
        <v>10</v>
      </c>
      <c r="D2" s="168" t="s">
        <v>13</v>
      </c>
      <c r="E2" s="169" t="s">
        <v>14</v>
      </c>
      <c r="F2" s="169" t="s">
        <v>15</v>
      </c>
      <c r="G2" s="167" t="s">
        <v>2</v>
      </c>
      <c r="H2" s="170" t="s">
        <v>16</v>
      </c>
    </row>
    <row r="3" spans="1:9" ht="18" customHeight="1" x14ac:dyDescent="0.2">
      <c r="A3" s="172"/>
      <c r="B3" s="173"/>
      <c r="C3" s="174" t="s">
        <v>17</v>
      </c>
      <c r="D3" s="173"/>
      <c r="E3" s="173"/>
      <c r="F3" s="173"/>
      <c r="G3" s="173"/>
      <c r="H3" s="175"/>
    </row>
    <row r="4" spans="1:9" ht="18" customHeight="1" x14ac:dyDescent="0.2">
      <c r="A4" s="176"/>
      <c r="B4" s="177"/>
      <c r="C4" s="178"/>
      <c r="D4" s="177"/>
      <c r="E4" s="177"/>
      <c r="F4" s="177"/>
      <c r="G4" s="177"/>
      <c r="H4" s="179"/>
    </row>
    <row r="5" spans="1:9" ht="18" customHeight="1" x14ac:dyDescent="0.2">
      <c r="A5" s="180">
        <v>1</v>
      </c>
      <c r="B5" s="173"/>
      <c r="C5" s="174" t="s">
        <v>18</v>
      </c>
      <c r="D5" s="198">
        <f>SUM(H6:H14)</f>
        <v>0</v>
      </c>
      <c r="E5" s="173"/>
      <c r="F5" s="173"/>
      <c r="G5" s="173"/>
      <c r="H5" s="175"/>
    </row>
    <row r="6" spans="1:9" ht="63.75" x14ac:dyDescent="0.2">
      <c r="A6" s="180">
        <v>2</v>
      </c>
      <c r="B6" s="181" t="s">
        <v>19</v>
      </c>
      <c r="C6" s="183" t="s">
        <v>20</v>
      </c>
      <c r="D6" s="199" t="s">
        <v>21</v>
      </c>
      <c r="E6" s="185" t="s">
        <v>22</v>
      </c>
      <c r="F6" s="185">
        <v>5</v>
      </c>
      <c r="G6" s="46"/>
      <c r="H6" s="200">
        <f>ROUND(G6,2)*F6</f>
        <v>0</v>
      </c>
      <c r="I6" s="188"/>
    </row>
    <row r="7" spans="1:9" ht="135" customHeight="1" x14ac:dyDescent="0.2">
      <c r="A7" s="180">
        <v>3</v>
      </c>
      <c r="B7" s="181" t="s">
        <v>19</v>
      </c>
      <c r="C7" s="140" t="s">
        <v>23</v>
      </c>
      <c r="D7" s="201" t="s">
        <v>24</v>
      </c>
      <c r="E7" s="185" t="s">
        <v>22</v>
      </c>
      <c r="F7" s="185">
        <v>5</v>
      </c>
      <c r="G7" s="160"/>
      <c r="H7" s="200">
        <f t="shared" ref="H7:H57" si="0">ROUND(G7,2)*F7</f>
        <v>0</v>
      </c>
      <c r="I7" s="188"/>
    </row>
    <row r="8" spans="1:9" ht="140.25" x14ac:dyDescent="0.2">
      <c r="A8" s="180">
        <v>4</v>
      </c>
      <c r="B8" s="181" t="s">
        <v>19</v>
      </c>
      <c r="C8" s="182" t="s">
        <v>25</v>
      </c>
      <c r="D8" s="184" t="s">
        <v>26</v>
      </c>
      <c r="E8" s="185" t="s">
        <v>22</v>
      </c>
      <c r="F8" s="185">
        <v>5</v>
      </c>
      <c r="G8" s="46"/>
      <c r="H8" s="200">
        <f t="shared" si="0"/>
        <v>0</v>
      </c>
      <c r="I8" s="188"/>
    </row>
    <row r="9" spans="1:9" ht="38.25" x14ac:dyDescent="0.2">
      <c r="A9" s="180">
        <v>5</v>
      </c>
      <c r="B9" s="181" t="s">
        <v>19</v>
      </c>
      <c r="C9" s="183" t="s">
        <v>27</v>
      </c>
      <c r="D9" s="184" t="s">
        <v>28</v>
      </c>
      <c r="E9" s="185" t="s">
        <v>22</v>
      </c>
      <c r="F9" s="185">
        <v>2</v>
      </c>
      <c r="G9" s="46"/>
      <c r="H9" s="200">
        <f t="shared" si="0"/>
        <v>0</v>
      </c>
      <c r="I9" s="188"/>
    </row>
    <row r="10" spans="1:9" x14ac:dyDescent="0.2">
      <c r="A10" s="180">
        <v>6</v>
      </c>
      <c r="B10" s="181" t="s">
        <v>19</v>
      </c>
      <c r="C10" s="202" t="s">
        <v>29</v>
      </c>
      <c r="D10" s="203" t="s">
        <v>30</v>
      </c>
      <c r="E10" s="185" t="s">
        <v>22</v>
      </c>
      <c r="F10" s="185">
        <v>2</v>
      </c>
      <c r="G10" s="46"/>
      <c r="H10" s="200">
        <f t="shared" si="0"/>
        <v>0</v>
      </c>
      <c r="I10" s="188"/>
    </row>
    <row r="11" spans="1:9" ht="51" x14ac:dyDescent="0.2">
      <c r="A11" s="180">
        <v>7</v>
      </c>
      <c r="B11" s="181" t="s">
        <v>19</v>
      </c>
      <c r="C11" s="183" t="s">
        <v>31</v>
      </c>
      <c r="D11" s="184" t="s">
        <v>32</v>
      </c>
      <c r="E11" s="185" t="s">
        <v>22</v>
      </c>
      <c r="F11" s="185">
        <v>1</v>
      </c>
      <c r="G11" s="46"/>
      <c r="H11" s="200">
        <f t="shared" si="0"/>
        <v>0</v>
      </c>
      <c r="I11" s="188"/>
    </row>
    <row r="12" spans="1:9" x14ac:dyDescent="0.2">
      <c r="A12" s="180">
        <v>8</v>
      </c>
      <c r="B12" s="181" t="s">
        <v>19</v>
      </c>
      <c r="C12" s="182" t="s">
        <v>33</v>
      </c>
      <c r="D12" s="184" t="s">
        <v>34</v>
      </c>
      <c r="E12" s="185" t="s">
        <v>22</v>
      </c>
      <c r="F12" s="185">
        <v>1</v>
      </c>
      <c r="G12" s="46"/>
      <c r="H12" s="200">
        <f t="shared" si="0"/>
        <v>0</v>
      </c>
      <c r="I12" s="188"/>
    </row>
    <row r="13" spans="1:9" ht="38.25" x14ac:dyDescent="0.2">
      <c r="A13" s="180">
        <v>9</v>
      </c>
      <c r="B13" s="181" t="s">
        <v>19</v>
      </c>
      <c r="C13" s="182" t="s">
        <v>35</v>
      </c>
      <c r="D13" s="184" t="s">
        <v>36</v>
      </c>
      <c r="E13" s="185" t="s">
        <v>22</v>
      </c>
      <c r="F13" s="185">
        <v>1</v>
      </c>
      <c r="G13" s="46"/>
      <c r="H13" s="200">
        <f t="shared" si="0"/>
        <v>0</v>
      </c>
      <c r="I13" s="188"/>
    </row>
    <row r="14" spans="1:9" ht="38.25" x14ac:dyDescent="0.2">
      <c r="A14" s="180">
        <v>10</v>
      </c>
      <c r="B14" s="181" t="s">
        <v>19</v>
      </c>
      <c r="C14" s="182" t="s">
        <v>37</v>
      </c>
      <c r="D14" s="184" t="s">
        <v>38</v>
      </c>
      <c r="E14" s="185" t="s">
        <v>22</v>
      </c>
      <c r="F14" s="185">
        <v>1</v>
      </c>
      <c r="G14" s="46"/>
      <c r="H14" s="200">
        <f t="shared" si="0"/>
        <v>0</v>
      </c>
      <c r="I14" s="188"/>
    </row>
    <row r="15" spans="1:9" ht="18" customHeight="1" x14ac:dyDescent="0.2">
      <c r="A15" s="180">
        <v>11</v>
      </c>
      <c r="B15" s="173"/>
      <c r="C15" s="174" t="s">
        <v>39</v>
      </c>
      <c r="D15" s="198">
        <f>SUM(H16:H24)</f>
        <v>0</v>
      </c>
      <c r="E15" s="173"/>
      <c r="F15" s="173"/>
      <c r="G15" s="204"/>
      <c r="H15" s="205"/>
      <c r="I15" s="188"/>
    </row>
    <row r="16" spans="1:9" ht="62.1" customHeight="1" x14ac:dyDescent="0.2">
      <c r="A16" s="180">
        <v>12</v>
      </c>
      <c r="B16" s="181" t="s">
        <v>40</v>
      </c>
      <c r="C16" s="202" t="s">
        <v>41</v>
      </c>
      <c r="D16" s="184" t="s">
        <v>42</v>
      </c>
      <c r="E16" s="185" t="s">
        <v>22</v>
      </c>
      <c r="F16" s="185">
        <v>1</v>
      </c>
      <c r="G16" s="46"/>
      <c r="H16" s="200">
        <f t="shared" si="0"/>
        <v>0</v>
      </c>
      <c r="I16" s="188"/>
    </row>
    <row r="17" spans="1:47" ht="38.25" x14ac:dyDescent="0.2">
      <c r="A17" s="180">
        <v>13</v>
      </c>
      <c r="B17" s="181" t="s">
        <v>40</v>
      </c>
      <c r="C17" s="182" t="s">
        <v>43</v>
      </c>
      <c r="D17" s="184" t="s">
        <v>44</v>
      </c>
      <c r="E17" s="185" t="s">
        <v>22</v>
      </c>
      <c r="F17" s="185">
        <v>1</v>
      </c>
      <c r="G17" s="46"/>
      <c r="H17" s="200">
        <f t="shared" si="0"/>
        <v>0</v>
      </c>
      <c r="I17" s="188"/>
    </row>
    <row r="18" spans="1:47" x14ac:dyDescent="0.2">
      <c r="A18" s="180">
        <v>14</v>
      </c>
      <c r="B18" s="181" t="s">
        <v>40</v>
      </c>
      <c r="C18" s="182" t="s">
        <v>45</v>
      </c>
      <c r="D18" s="184" t="s">
        <v>46</v>
      </c>
      <c r="E18" s="185" t="s">
        <v>22</v>
      </c>
      <c r="F18" s="185">
        <v>1</v>
      </c>
      <c r="G18" s="46"/>
      <c r="H18" s="200">
        <f t="shared" si="0"/>
        <v>0</v>
      </c>
      <c r="I18" s="188"/>
    </row>
    <row r="19" spans="1:47" ht="140.25" x14ac:dyDescent="0.2">
      <c r="A19" s="180">
        <v>15</v>
      </c>
      <c r="B19" s="181" t="s">
        <v>40</v>
      </c>
      <c r="C19" s="182" t="s">
        <v>25</v>
      </c>
      <c r="D19" s="184" t="s">
        <v>26</v>
      </c>
      <c r="E19" s="185" t="s">
        <v>22</v>
      </c>
      <c r="F19" s="185">
        <v>1</v>
      </c>
      <c r="G19" s="46"/>
      <c r="H19" s="200">
        <f t="shared" si="0"/>
        <v>0</v>
      </c>
      <c r="I19" s="188"/>
    </row>
    <row r="20" spans="1:47" ht="38.25" x14ac:dyDescent="0.2">
      <c r="A20" s="180">
        <v>16</v>
      </c>
      <c r="B20" s="181" t="s">
        <v>40</v>
      </c>
      <c r="C20" s="183" t="s">
        <v>27</v>
      </c>
      <c r="D20" s="184" t="s">
        <v>28</v>
      </c>
      <c r="E20" s="185" t="s">
        <v>22</v>
      </c>
      <c r="F20" s="185">
        <v>1</v>
      </c>
      <c r="G20" s="46"/>
      <c r="H20" s="200">
        <f t="shared" si="0"/>
        <v>0</v>
      </c>
      <c r="I20" s="188"/>
    </row>
    <row r="21" spans="1:47" x14ac:dyDescent="0.2">
      <c r="A21" s="180">
        <v>17</v>
      </c>
      <c r="B21" s="181" t="s">
        <v>40</v>
      </c>
      <c r="C21" s="202" t="s">
        <v>29</v>
      </c>
      <c r="D21" s="203" t="s">
        <v>30</v>
      </c>
      <c r="E21" s="185" t="s">
        <v>22</v>
      </c>
      <c r="F21" s="185">
        <v>1</v>
      </c>
      <c r="G21" s="46"/>
      <c r="H21" s="200">
        <f t="shared" si="0"/>
        <v>0</v>
      </c>
      <c r="I21" s="188"/>
    </row>
    <row r="22" spans="1:47" ht="51" x14ac:dyDescent="0.2">
      <c r="A22" s="180">
        <v>18</v>
      </c>
      <c r="B22" s="181" t="s">
        <v>40</v>
      </c>
      <c r="C22" s="183" t="s">
        <v>31</v>
      </c>
      <c r="D22" s="184" t="s">
        <v>32</v>
      </c>
      <c r="E22" s="185" t="s">
        <v>22</v>
      </c>
      <c r="F22" s="185">
        <v>1</v>
      </c>
      <c r="G22" s="46"/>
      <c r="H22" s="200">
        <f t="shared" si="0"/>
        <v>0</v>
      </c>
      <c r="I22" s="188"/>
    </row>
    <row r="23" spans="1:47" x14ac:dyDescent="0.2">
      <c r="A23" s="180">
        <v>19</v>
      </c>
      <c r="B23" s="181" t="s">
        <v>40</v>
      </c>
      <c r="C23" s="182" t="s">
        <v>33</v>
      </c>
      <c r="D23" s="184" t="s">
        <v>34</v>
      </c>
      <c r="E23" s="185" t="s">
        <v>22</v>
      </c>
      <c r="F23" s="185">
        <v>1</v>
      </c>
      <c r="G23" s="46"/>
      <c r="H23" s="200">
        <f t="shared" si="0"/>
        <v>0</v>
      </c>
      <c r="I23" s="188"/>
    </row>
    <row r="24" spans="1:47" ht="51" x14ac:dyDescent="0.2">
      <c r="A24" s="180">
        <v>20</v>
      </c>
      <c r="B24" s="181" t="s">
        <v>40</v>
      </c>
      <c r="C24" s="182" t="s">
        <v>47</v>
      </c>
      <c r="D24" s="184" t="s">
        <v>48</v>
      </c>
      <c r="E24" s="185" t="s">
        <v>22</v>
      </c>
      <c r="F24" s="185">
        <v>1</v>
      </c>
      <c r="G24" s="46"/>
      <c r="H24" s="200">
        <f t="shared" si="0"/>
        <v>0</v>
      </c>
      <c r="I24" s="188"/>
    </row>
    <row r="25" spans="1:47" ht="18" customHeight="1" x14ac:dyDescent="0.2">
      <c r="A25" s="180">
        <v>21</v>
      </c>
      <c r="B25" s="173"/>
      <c r="C25" s="174" t="s">
        <v>49</v>
      </c>
      <c r="D25" s="198">
        <f>SUM(H26:H32)</f>
        <v>0</v>
      </c>
      <c r="E25" s="173"/>
      <c r="F25" s="173"/>
      <c r="G25" s="204"/>
      <c r="H25" s="205"/>
      <c r="I25" s="188"/>
    </row>
    <row r="26" spans="1:47" ht="51" x14ac:dyDescent="0.2">
      <c r="A26" s="180">
        <v>22</v>
      </c>
      <c r="B26" s="181" t="s">
        <v>50</v>
      </c>
      <c r="C26" s="202" t="s">
        <v>41</v>
      </c>
      <c r="D26" s="203" t="s">
        <v>51</v>
      </c>
      <c r="E26" s="185" t="s">
        <v>22</v>
      </c>
      <c r="F26" s="185">
        <v>1</v>
      </c>
      <c r="G26" s="46"/>
      <c r="H26" s="200">
        <f t="shared" si="0"/>
        <v>0</v>
      </c>
      <c r="I26" s="188"/>
    </row>
    <row r="27" spans="1:47" ht="25.5" x14ac:dyDescent="0.2">
      <c r="A27" s="180">
        <v>23</v>
      </c>
      <c r="B27" s="181" t="s">
        <v>50</v>
      </c>
      <c r="C27" s="182" t="s">
        <v>52</v>
      </c>
      <c r="D27" s="184" t="s">
        <v>53</v>
      </c>
      <c r="E27" s="185" t="s">
        <v>22</v>
      </c>
      <c r="F27" s="185">
        <v>1</v>
      </c>
      <c r="G27" s="46"/>
      <c r="H27" s="200">
        <f t="shared" si="0"/>
        <v>0</v>
      </c>
      <c r="I27" s="188"/>
    </row>
    <row r="28" spans="1:47" ht="38.25" x14ac:dyDescent="0.2">
      <c r="A28" s="180">
        <v>24</v>
      </c>
      <c r="B28" s="181" t="s">
        <v>50</v>
      </c>
      <c r="C28" s="182" t="s">
        <v>43</v>
      </c>
      <c r="D28" s="184" t="s">
        <v>44</v>
      </c>
      <c r="E28" s="185" t="s">
        <v>22</v>
      </c>
      <c r="F28" s="185">
        <v>1</v>
      </c>
      <c r="G28" s="46"/>
      <c r="H28" s="200">
        <f t="shared" si="0"/>
        <v>0</v>
      </c>
      <c r="I28" s="188"/>
    </row>
    <row r="29" spans="1:47" s="206" customFormat="1" x14ac:dyDescent="0.2">
      <c r="A29" s="180">
        <v>25</v>
      </c>
      <c r="B29" s="181" t="s">
        <v>50</v>
      </c>
      <c r="C29" s="182" t="s">
        <v>45</v>
      </c>
      <c r="D29" s="184" t="s">
        <v>46</v>
      </c>
      <c r="E29" s="185" t="s">
        <v>22</v>
      </c>
      <c r="F29" s="185">
        <v>1</v>
      </c>
      <c r="G29" s="46"/>
      <c r="H29" s="200">
        <f t="shared" si="0"/>
        <v>0</v>
      </c>
      <c r="I29" s="188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</row>
    <row r="30" spans="1:47" ht="140.25" x14ac:dyDescent="0.2">
      <c r="A30" s="180">
        <v>26</v>
      </c>
      <c r="B30" s="181" t="s">
        <v>50</v>
      </c>
      <c r="C30" s="182" t="s">
        <v>25</v>
      </c>
      <c r="D30" s="184" t="s">
        <v>26</v>
      </c>
      <c r="E30" s="185" t="s">
        <v>22</v>
      </c>
      <c r="F30" s="185">
        <v>1</v>
      </c>
      <c r="G30" s="46"/>
      <c r="H30" s="200">
        <f t="shared" si="0"/>
        <v>0</v>
      </c>
      <c r="I30" s="188"/>
    </row>
    <row r="31" spans="1:47" x14ac:dyDescent="0.2">
      <c r="A31" s="180">
        <v>27</v>
      </c>
      <c r="B31" s="181" t="s">
        <v>50</v>
      </c>
      <c r="C31" s="182" t="s">
        <v>33</v>
      </c>
      <c r="D31" s="184" t="s">
        <v>34</v>
      </c>
      <c r="E31" s="185" t="s">
        <v>22</v>
      </c>
      <c r="F31" s="185">
        <v>1</v>
      </c>
      <c r="G31" s="46"/>
      <c r="H31" s="200">
        <f t="shared" si="0"/>
        <v>0</v>
      </c>
      <c r="I31" s="188"/>
    </row>
    <row r="32" spans="1:47" ht="51" x14ac:dyDescent="0.2">
      <c r="A32" s="180">
        <v>28</v>
      </c>
      <c r="B32" s="181" t="s">
        <v>50</v>
      </c>
      <c r="C32" s="182" t="s">
        <v>47</v>
      </c>
      <c r="D32" s="184" t="s">
        <v>54</v>
      </c>
      <c r="E32" s="185" t="s">
        <v>22</v>
      </c>
      <c r="F32" s="185">
        <v>1</v>
      </c>
      <c r="G32" s="46"/>
      <c r="H32" s="200">
        <f t="shared" si="0"/>
        <v>0</v>
      </c>
      <c r="I32" s="188"/>
    </row>
    <row r="33" spans="1:33" ht="18" customHeight="1" x14ac:dyDescent="0.2">
      <c r="A33" s="180">
        <v>29</v>
      </c>
      <c r="B33" s="173"/>
      <c r="C33" s="174" t="s">
        <v>55</v>
      </c>
      <c r="D33" s="198">
        <f>SUM(H34:H39)</f>
        <v>0</v>
      </c>
      <c r="E33" s="173"/>
      <c r="F33" s="173"/>
      <c r="G33" s="204"/>
      <c r="H33" s="205"/>
      <c r="I33" s="188"/>
    </row>
    <row r="34" spans="1:33" ht="38.25" x14ac:dyDescent="0.2">
      <c r="A34" s="180">
        <v>30</v>
      </c>
      <c r="B34" s="181" t="s">
        <v>56</v>
      </c>
      <c r="C34" s="183" t="s">
        <v>27</v>
      </c>
      <c r="D34" s="184" t="s">
        <v>28</v>
      </c>
      <c r="E34" s="185" t="s">
        <v>22</v>
      </c>
      <c r="F34" s="185">
        <v>1</v>
      </c>
      <c r="G34" s="46"/>
      <c r="H34" s="200">
        <f t="shared" si="0"/>
        <v>0</v>
      </c>
      <c r="I34" s="188"/>
    </row>
    <row r="35" spans="1:33" x14ac:dyDescent="0.2">
      <c r="A35" s="180">
        <v>31</v>
      </c>
      <c r="B35" s="181" t="s">
        <v>56</v>
      </c>
      <c r="C35" s="202" t="s">
        <v>29</v>
      </c>
      <c r="D35" s="203" t="s">
        <v>30</v>
      </c>
      <c r="E35" s="185" t="s">
        <v>22</v>
      </c>
      <c r="F35" s="185">
        <v>1</v>
      </c>
      <c r="G35" s="46"/>
      <c r="H35" s="200">
        <f t="shared" si="0"/>
        <v>0</v>
      </c>
      <c r="I35" s="188"/>
    </row>
    <row r="36" spans="1:33" ht="51" x14ac:dyDescent="0.2">
      <c r="A36" s="180">
        <v>32</v>
      </c>
      <c r="B36" s="181" t="s">
        <v>56</v>
      </c>
      <c r="C36" s="182" t="s">
        <v>57</v>
      </c>
      <c r="D36" s="184" t="s">
        <v>32</v>
      </c>
      <c r="E36" s="185" t="s">
        <v>22</v>
      </c>
      <c r="F36" s="185">
        <v>1</v>
      </c>
      <c r="G36" s="46"/>
      <c r="H36" s="200">
        <f t="shared" si="0"/>
        <v>0</v>
      </c>
      <c r="I36" s="188"/>
    </row>
    <row r="37" spans="1:33" ht="51" x14ac:dyDescent="0.2">
      <c r="A37" s="180">
        <v>33</v>
      </c>
      <c r="B37" s="181" t="s">
        <v>56</v>
      </c>
      <c r="C37" s="182" t="s">
        <v>25</v>
      </c>
      <c r="D37" s="207" t="s">
        <v>58</v>
      </c>
      <c r="E37" s="208" t="s">
        <v>22</v>
      </c>
      <c r="F37" s="208">
        <v>1</v>
      </c>
      <c r="G37" s="47"/>
      <c r="H37" s="200">
        <f t="shared" si="0"/>
        <v>0</v>
      </c>
      <c r="I37" s="188"/>
    </row>
    <row r="38" spans="1:33" x14ac:dyDescent="0.2">
      <c r="A38" s="180">
        <v>34</v>
      </c>
      <c r="B38" s="181" t="s">
        <v>56</v>
      </c>
      <c r="C38" s="182" t="s">
        <v>33</v>
      </c>
      <c r="D38" s="184" t="s">
        <v>34</v>
      </c>
      <c r="E38" s="185" t="s">
        <v>22</v>
      </c>
      <c r="F38" s="185">
        <v>1</v>
      </c>
      <c r="G38" s="46"/>
      <c r="H38" s="200">
        <f t="shared" si="0"/>
        <v>0</v>
      </c>
      <c r="I38" s="188"/>
    </row>
    <row r="39" spans="1:33" x14ac:dyDescent="0.2">
      <c r="A39" s="180">
        <v>35</v>
      </c>
      <c r="B39" s="181" t="s">
        <v>56</v>
      </c>
      <c r="C39" s="182" t="s">
        <v>59</v>
      </c>
      <c r="D39" s="184" t="s">
        <v>60</v>
      </c>
      <c r="E39" s="185" t="s">
        <v>22</v>
      </c>
      <c r="F39" s="185">
        <v>1</v>
      </c>
      <c r="G39" s="46"/>
      <c r="H39" s="200">
        <f t="shared" si="0"/>
        <v>0</v>
      </c>
      <c r="I39" s="188"/>
    </row>
    <row r="40" spans="1:33" ht="18" customHeight="1" x14ac:dyDescent="0.2">
      <c r="A40" s="180">
        <v>36</v>
      </c>
      <c r="B40" s="173"/>
      <c r="C40" s="174" t="s">
        <v>61</v>
      </c>
      <c r="D40" s="198">
        <f>SUM(H41:H45)</f>
        <v>0</v>
      </c>
      <c r="E40" s="173"/>
      <c r="F40" s="173"/>
      <c r="G40" s="204"/>
      <c r="H40" s="205"/>
      <c r="I40" s="188"/>
    </row>
    <row r="41" spans="1:33" ht="38.25" x14ac:dyDescent="0.2">
      <c r="A41" s="180">
        <v>37</v>
      </c>
      <c r="B41" s="181" t="s">
        <v>62</v>
      </c>
      <c r="C41" s="183" t="s">
        <v>27</v>
      </c>
      <c r="D41" s="184" t="s">
        <v>28</v>
      </c>
      <c r="E41" s="185" t="s">
        <v>22</v>
      </c>
      <c r="F41" s="185">
        <v>1</v>
      </c>
      <c r="G41" s="46"/>
      <c r="H41" s="200">
        <f t="shared" si="0"/>
        <v>0</v>
      </c>
      <c r="I41" s="188"/>
    </row>
    <row r="42" spans="1:33" x14ac:dyDescent="0.2">
      <c r="A42" s="180">
        <v>38</v>
      </c>
      <c r="B42" s="181" t="s">
        <v>62</v>
      </c>
      <c r="C42" s="202" t="s">
        <v>29</v>
      </c>
      <c r="D42" s="203" t="s">
        <v>30</v>
      </c>
      <c r="E42" s="185" t="s">
        <v>22</v>
      </c>
      <c r="F42" s="185">
        <v>1</v>
      </c>
      <c r="G42" s="46"/>
      <c r="H42" s="200">
        <f t="shared" si="0"/>
        <v>0</v>
      </c>
      <c r="I42" s="188"/>
    </row>
    <row r="43" spans="1:33" ht="51" x14ac:dyDescent="0.2">
      <c r="A43" s="180">
        <v>39</v>
      </c>
      <c r="B43" s="181" t="s">
        <v>62</v>
      </c>
      <c r="C43" s="182" t="s">
        <v>25</v>
      </c>
      <c r="D43" s="207" t="s">
        <v>58</v>
      </c>
      <c r="E43" s="208" t="s">
        <v>22</v>
      </c>
      <c r="F43" s="208">
        <v>1</v>
      </c>
      <c r="G43" s="47"/>
      <c r="H43" s="200">
        <f t="shared" si="0"/>
        <v>0</v>
      </c>
      <c r="I43" s="188"/>
    </row>
    <row r="44" spans="1:33" x14ac:dyDescent="0.2">
      <c r="A44" s="180">
        <v>40</v>
      </c>
      <c r="B44" s="181" t="s">
        <v>62</v>
      </c>
      <c r="C44" s="182" t="s">
        <v>33</v>
      </c>
      <c r="D44" s="184" t="s">
        <v>34</v>
      </c>
      <c r="E44" s="185" t="s">
        <v>22</v>
      </c>
      <c r="F44" s="185">
        <v>1</v>
      </c>
      <c r="G44" s="46"/>
      <c r="H44" s="200">
        <f t="shared" si="0"/>
        <v>0</v>
      </c>
      <c r="I44" s="188"/>
    </row>
    <row r="45" spans="1:33" x14ac:dyDescent="0.2">
      <c r="A45" s="180">
        <v>41</v>
      </c>
      <c r="B45" s="181" t="s">
        <v>62</v>
      </c>
      <c r="C45" s="182" t="s">
        <v>59</v>
      </c>
      <c r="D45" s="184" t="s">
        <v>60</v>
      </c>
      <c r="E45" s="185" t="s">
        <v>22</v>
      </c>
      <c r="F45" s="185">
        <v>1</v>
      </c>
      <c r="G45" s="46"/>
      <c r="H45" s="200">
        <f t="shared" si="0"/>
        <v>0</v>
      </c>
      <c r="I45" s="188"/>
    </row>
    <row r="46" spans="1:33" s="209" customFormat="1" ht="18" customHeight="1" x14ac:dyDescent="0.2">
      <c r="A46" s="180">
        <v>55</v>
      </c>
      <c r="B46" s="173"/>
      <c r="C46" s="174" t="s">
        <v>63</v>
      </c>
      <c r="D46" s="198">
        <f>SUM(H47:H53)</f>
        <v>0</v>
      </c>
      <c r="E46" s="173"/>
      <c r="F46" s="173"/>
      <c r="G46" s="204"/>
      <c r="H46" s="205"/>
      <c r="I46" s="188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</row>
    <row r="47" spans="1:33" ht="63.75" x14ac:dyDescent="0.2">
      <c r="A47" s="180">
        <v>56</v>
      </c>
      <c r="B47" s="181"/>
      <c r="C47" s="182" t="s">
        <v>64</v>
      </c>
      <c r="D47" s="184" t="s">
        <v>65</v>
      </c>
      <c r="E47" s="185" t="s">
        <v>22</v>
      </c>
      <c r="F47" s="185">
        <v>1</v>
      </c>
      <c r="G47" s="46"/>
      <c r="H47" s="200">
        <f t="shared" si="0"/>
        <v>0</v>
      </c>
      <c r="I47" s="188"/>
    </row>
    <row r="48" spans="1:33" ht="25.5" x14ac:dyDescent="0.2">
      <c r="A48" s="180">
        <v>57</v>
      </c>
      <c r="B48" s="181"/>
      <c r="C48" s="183" t="s">
        <v>66</v>
      </c>
      <c r="D48" s="184" t="s">
        <v>67</v>
      </c>
      <c r="E48" s="185" t="s">
        <v>22</v>
      </c>
      <c r="F48" s="185">
        <v>1</v>
      </c>
      <c r="G48" s="46"/>
      <c r="H48" s="200">
        <f t="shared" si="0"/>
        <v>0</v>
      </c>
      <c r="I48" s="188"/>
    </row>
    <row r="49" spans="1:9" ht="89.25" x14ac:dyDescent="0.2">
      <c r="A49" s="180">
        <v>58</v>
      </c>
      <c r="B49" s="181"/>
      <c r="C49" s="182" t="s">
        <v>68</v>
      </c>
      <c r="D49" s="184" t="s">
        <v>69</v>
      </c>
      <c r="E49" s="185" t="s">
        <v>22</v>
      </c>
      <c r="F49" s="185">
        <v>1</v>
      </c>
      <c r="G49" s="46"/>
      <c r="H49" s="200">
        <f t="shared" si="0"/>
        <v>0</v>
      </c>
      <c r="I49" s="188"/>
    </row>
    <row r="50" spans="1:9" ht="140.25" x14ac:dyDescent="0.2">
      <c r="A50" s="180">
        <v>59</v>
      </c>
      <c r="B50" s="181"/>
      <c r="C50" s="183" t="s">
        <v>70</v>
      </c>
      <c r="D50" s="184" t="s">
        <v>71</v>
      </c>
      <c r="E50" s="185" t="s">
        <v>22</v>
      </c>
      <c r="F50" s="185">
        <v>2</v>
      </c>
      <c r="G50" s="46"/>
      <c r="H50" s="200">
        <f t="shared" si="0"/>
        <v>0</v>
      </c>
      <c r="I50" s="188"/>
    </row>
    <row r="51" spans="1:9" ht="63.75" x14ac:dyDescent="0.2">
      <c r="A51" s="210">
        <v>60</v>
      </c>
      <c r="B51" s="211" t="s">
        <v>201</v>
      </c>
      <c r="C51" s="212" t="s">
        <v>202</v>
      </c>
      <c r="D51" s="213" t="s">
        <v>203</v>
      </c>
      <c r="E51" s="214" t="s">
        <v>22</v>
      </c>
      <c r="F51" s="215">
        <v>0</v>
      </c>
      <c r="G51" s="216"/>
      <c r="H51" s="205"/>
      <c r="I51" s="188"/>
    </row>
    <row r="52" spans="1:9" x14ac:dyDescent="0.2">
      <c r="A52" s="180">
        <v>61</v>
      </c>
      <c r="B52" s="181"/>
      <c r="C52" s="182" t="s">
        <v>33</v>
      </c>
      <c r="D52" s="184" t="s">
        <v>34</v>
      </c>
      <c r="E52" s="185" t="s">
        <v>22</v>
      </c>
      <c r="F52" s="185">
        <v>1</v>
      </c>
      <c r="G52" s="46"/>
      <c r="H52" s="200">
        <f t="shared" si="0"/>
        <v>0</v>
      </c>
      <c r="I52" s="188"/>
    </row>
    <row r="53" spans="1:9" ht="89.25" x14ac:dyDescent="0.2">
      <c r="A53" s="180">
        <v>62</v>
      </c>
      <c r="B53" s="181"/>
      <c r="C53" s="217" t="s">
        <v>198</v>
      </c>
      <c r="D53" s="184" t="s">
        <v>218</v>
      </c>
      <c r="E53" s="185" t="s">
        <v>72</v>
      </c>
      <c r="F53" s="185">
        <v>40</v>
      </c>
      <c r="G53" s="46"/>
      <c r="H53" s="200">
        <f t="shared" si="0"/>
        <v>0</v>
      </c>
      <c r="I53" s="188"/>
    </row>
    <row r="54" spans="1:9" ht="18" customHeight="1" x14ac:dyDescent="0.2">
      <c r="A54" s="180">
        <v>63</v>
      </c>
      <c r="B54" s="173"/>
      <c r="C54" s="174" t="s">
        <v>73</v>
      </c>
      <c r="D54" s="198">
        <f>SUM(H55:H57)</f>
        <v>0</v>
      </c>
      <c r="E54" s="173"/>
      <c r="F54" s="173"/>
      <c r="G54" s="204"/>
      <c r="H54" s="205"/>
      <c r="I54" s="188"/>
    </row>
    <row r="55" spans="1:9" ht="63.75" x14ac:dyDescent="0.2">
      <c r="A55" s="180">
        <v>64</v>
      </c>
      <c r="B55" s="181" t="s">
        <v>74</v>
      </c>
      <c r="C55" s="182" t="s">
        <v>75</v>
      </c>
      <c r="D55" s="184" t="s">
        <v>76</v>
      </c>
      <c r="E55" s="185" t="s">
        <v>22</v>
      </c>
      <c r="F55" s="185">
        <v>1</v>
      </c>
      <c r="G55" s="46"/>
      <c r="H55" s="200">
        <f t="shared" si="0"/>
        <v>0</v>
      </c>
      <c r="I55" s="188"/>
    </row>
    <row r="56" spans="1:9" ht="76.5" x14ac:dyDescent="0.2">
      <c r="A56" s="180">
        <v>65</v>
      </c>
      <c r="B56" s="181" t="s">
        <v>74</v>
      </c>
      <c r="C56" s="182" t="s">
        <v>77</v>
      </c>
      <c r="D56" s="184" t="s">
        <v>78</v>
      </c>
      <c r="E56" s="185" t="s">
        <v>22</v>
      </c>
      <c r="F56" s="185">
        <v>3</v>
      </c>
      <c r="G56" s="46"/>
      <c r="H56" s="200">
        <f t="shared" si="0"/>
        <v>0</v>
      </c>
      <c r="I56" s="188"/>
    </row>
    <row r="57" spans="1:9" ht="25.5" x14ac:dyDescent="0.2">
      <c r="A57" s="180">
        <v>66</v>
      </c>
      <c r="B57" s="181" t="s">
        <v>74</v>
      </c>
      <c r="C57" s="182" t="s">
        <v>79</v>
      </c>
      <c r="D57" s="184" t="s">
        <v>80</v>
      </c>
      <c r="E57" s="185" t="s">
        <v>72</v>
      </c>
      <c r="F57" s="185">
        <v>12</v>
      </c>
      <c r="G57" s="46"/>
      <c r="H57" s="200">
        <f t="shared" si="0"/>
        <v>0</v>
      </c>
      <c r="I57" s="188"/>
    </row>
    <row r="58" spans="1:9" ht="18" customHeight="1" x14ac:dyDescent="0.2">
      <c r="A58" s="180">
        <v>67</v>
      </c>
      <c r="B58" s="173"/>
      <c r="C58" s="174" t="s">
        <v>81</v>
      </c>
      <c r="D58" s="198">
        <f>SUM(H59:H63)</f>
        <v>0</v>
      </c>
      <c r="E58" s="173"/>
      <c r="F58" s="173"/>
      <c r="G58" s="204"/>
      <c r="H58" s="205"/>
      <c r="I58" s="188"/>
    </row>
    <row r="59" spans="1:9" x14ac:dyDescent="0.2">
      <c r="A59" s="180">
        <v>68</v>
      </c>
      <c r="B59" s="181"/>
      <c r="C59" s="182" t="s">
        <v>82</v>
      </c>
      <c r="D59" s="184" t="s">
        <v>83</v>
      </c>
      <c r="E59" s="185" t="s">
        <v>22</v>
      </c>
      <c r="F59" s="185">
        <v>1</v>
      </c>
      <c r="G59" s="46"/>
      <c r="H59" s="200">
        <f t="shared" ref="H59:H63" si="1">ROUND(G59,2)*F59</f>
        <v>0</v>
      </c>
      <c r="I59" s="188"/>
    </row>
    <row r="60" spans="1:9" ht="25.5" x14ac:dyDescent="0.2">
      <c r="A60" s="180">
        <v>69</v>
      </c>
      <c r="B60" s="181"/>
      <c r="C60" s="182" t="s">
        <v>84</v>
      </c>
      <c r="D60" s="184" t="s">
        <v>85</v>
      </c>
      <c r="E60" s="185" t="s">
        <v>22</v>
      </c>
      <c r="F60" s="185">
        <v>1</v>
      </c>
      <c r="G60" s="46"/>
      <c r="H60" s="200">
        <f t="shared" si="1"/>
        <v>0</v>
      </c>
      <c r="I60" s="188"/>
    </row>
    <row r="61" spans="1:9" ht="25.5" x14ac:dyDescent="0.2">
      <c r="A61" s="180">
        <v>70</v>
      </c>
      <c r="B61" s="181"/>
      <c r="C61" s="182" t="s">
        <v>86</v>
      </c>
      <c r="D61" s="184" t="s">
        <v>87</v>
      </c>
      <c r="E61" s="185" t="s">
        <v>22</v>
      </c>
      <c r="F61" s="185">
        <v>30</v>
      </c>
      <c r="G61" s="46"/>
      <c r="H61" s="200">
        <f t="shared" si="1"/>
        <v>0</v>
      </c>
      <c r="I61" s="188"/>
    </row>
    <row r="62" spans="1:9" x14ac:dyDescent="0.2">
      <c r="A62" s="180">
        <v>71</v>
      </c>
      <c r="B62" s="181"/>
      <c r="C62" s="182" t="s">
        <v>88</v>
      </c>
      <c r="D62" s="184" t="s">
        <v>89</v>
      </c>
      <c r="E62" s="185" t="s">
        <v>22</v>
      </c>
      <c r="F62" s="185">
        <v>1</v>
      </c>
      <c r="G62" s="46"/>
      <c r="H62" s="200">
        <f t="shared" si="1"/>
        <v>0</v>
      </c>
      <c r="I62" s="188"/>
    </row>
    <row r="63" spans="1:9" x14ac:dyDescent="0.2">
      <c r="A63" s="180">
        <v>72</v>
      </c>
      <c r="B63" s="181"/>
      <c r="C63" s="184" t="s">
        <v>219</v>
      </c>
      <c r="D63" s="184" t="s">
        <v>219</v>
      </c>
      <c r="E63" s="185" t="s">
        <v>22</v>
      </c>
      <c r="F63" s="185">
        <v>1</v>
      </c>
      <c r="G63" s="46"/>
      <c r="H63" s="200">
        <f t="shared" si="1"/>
        <v>0</v>
      </c>
      <c r="I63" s="188"/>
    </row>
    <row r="64" spans="1:9" ht="13.5" thickBot="1" x14ac:dyDescent="0.25">
      <c r="A64" s="180"/>
      <c r="B64" s="181"/>
      <c r="C64" s="182"/>
      <c r="D64" s="184"/>
      <c r="E64" s="185"/>
      <c r="F64" s="185"/>
      <c r="G64" s="218"/>
      <c r="H64" s="200"/>
    </row>
    <row r="65" spans="1:8" ht="23.25" customHeight="1" thickBot="1" x14ac:dyDescent="0.3">
      <c r="A65" s="190"/>
      <c r="B65" s="191"/>
      <c r="C65" s="192" t="s">
        <v>90</v>
      </c>
      <c r="D65" s="191"/>
      <c r="E65" s="194"/>
      <c r="F65" s="194"/>
      <c r="G65" s="191"/>
      <c r="H65" s="219">
        <f>SUM(H6:H64)</f>
        <v>0</v>
      </c>
    </row>
    <row r="67" spans="1:8" ht="24.95" customHeight="1" x14ac:dyDescent="0.2"/>
    <row r="68" spans="1:8" ht="24.95" customHeight="1" x14ac:dyDescent="0.2"/>
    <row r="69" spans="1:8" s="149" customFormat="1" ht="24.95" customHeight="1" x14ac:dyDescent="0.2">
      <c r="B69" s="171"/>
      <c r="C69" s="171"/>
      <c r="D69" s="171"/>
      <c r="E69" s="197"/>
      <c r="F69" s="197"/>
      <c r="G69" s="171"/>
      <c r="H69" s="171"/>
    </row>
    <row r="70" spans="1:8" s="149" customFormat="1" ht="24.95" customHeight="1" x14ac:dyDescent="0.2">
      <c r="B70" s="171"/>
      <c r="C70" s="171"/>
      <c r="D70" s="171"/>
      <c r="E70" s="197"/>
      <c r="F70" s="197"/>
      <c r="G70" s="171"/>
      <c r="H70" s="171"/>
    </row>
    <row r="71" spans="1:8" s="149" customFormat="1" ht="24.95" customHeight="1" x14ac:dyDescent="0.2">
      <c r="B71" s="171"/>
      <c r="C71" s="171"/>
      <c r="D71" s="171"/>
      <c r="E71" s="197"/>
      <c r="F71" s="197"/>
      <c r="G71" s="171"/>
      <c r="H71" s="171"/>
    </row>
    <row r="72" spans="1:8" s="149" customFormat="1" ht="24.95" customHeight="1" x14ac:dyDescent="0.2">
      <c r="B72" s="171"/>
      <c r="C72" s="171"/>
      <c r="D72" s="171"/>
      <c r="E72" s="197"/>
      <c r="F72" s="197"/>
      <c r="G72" s="171"/>
      <c r="H72" s="171"/>
    </row>
    <row r="73" spans="1:8" s="149" customFormat="1" ht="24.95" customHeight="1" x14ac:dyDescent="0.2">
      <c r="B73" s="171"/>
      <c r="C73" s="171"/>
      <c r="D73" s="171"/>
      <c r="E73" s="197"/>
      <c r="F73" s="197"/>
      <c r="G73" s="171"/>
      <c r="H73" s="171"/>
    </row>
    <row r="74" spans="1:8" s="149" customFormat="1" ht="24.95" customHeight="1" x14ac:dyDescent="0.2">
      <c r="B74" s="171"/>
      <c r="C74" s="171"/>
      <c r="D74" s="171"/>
      <c r="E74" s="197"/>
      <c r="F74" s="197"/>
      <c r="G74" s="171"/>
      <c r="H74" s="171"/>
    </row>
    <row r="75" spans="1:8" s="149" customFormat="1" ht="24.95" customHeight="1" x14ac:dyDescent="0.2">
      <c r="B75" s="171"/>
      <c r="C75" s="171"/>
      <c r="D75" s="171"/>
      <c r="E75" s="197"/>
      <c r="F75" s="197"/>
      <c r="G75" s="171"/>
      <c r="H75" s="171"/>
    </row>
    <row r="76" spans="1:8" s="149" customFormat="1" ht="24.95" customHeight="1" x14ac:dyDescent="0.2">
      <c r="B76" s="171"/>
      <c r="C76" s="171"/>
      <c r="D76" s="171"/>
      <c r="E76" s="197"/>
      <c r="F76" s="197"/>
      <c r="G76" s="171"/>
      <c r="H76" s="171"/>
    </row>
    <row r="77" spans="1:8" s="149" customFormat="1" ht="24.95" customHeight="1" x14ac:dyDescent="0.2">
      <c r="B77" s="171"/>
      <c r="C77" s="171"/>
      <c r="D77" s="171"/>
      <c r="E77" s="197"/>
      <c r="F77" s="197"/>
      <c r="G77" s="171"/>
      <c r="H77" s="171"/>
    </row>
    <row r="78" spans="1:8" s="149" customFormat="1" ht="15" customHeight="1" x14ac:dyDescent="0.2">
      <c r="B78" s="171"/>
      <c r="C78" s="171"/>
      <c r="D78" s="171"/>
      <c r="E78" s="197"/>
      <c r="F78" s="197"/>
      <c r="G78" s="171"/>
      <c r="H78" s="171"/>
    </row>
    <row r="79" spans="1:8" s="149" customFormat="1" ht="24.95" customHeight="1" x14ac:dyDescent="0.2">
      <c r="B79" s="171"/>
      <c r="C79" s="171"/>
      <c r="D79" s="171"/>
      <c r="E79" s="197"/>
      <c r="F79" s="197"/>
      <c r="G79" s="171"/>
      <c r="H79" s="171"/>
    </row>
    <row r="80" spans="1:8" s="149" customFormat="1" ht="18" customHeight="1" x14ac:dyDescent="0.2">
      <c r="B80" s="171"/>
      <c r="C80" s="171"/>
      <c r="D80" s="171"/>
      <c r="E80" s="197"/>
      <c r="F80" s="197"/>
      <c r="G80" s="171"/>
      <c r="H80" s="171"/>
    </row>
    <row r="81" spans="2:8" s="149" customFormat="1" ht="24.95" customHeight="1" x14ac:dyDescent="0.2">
      <c r="B81" s="171"/>
      <c r="C81" s="171"/>
      <c r="D81" s="171"/>
      <c r="E81" s="197"/>
      <c r="F81" s="197"/>
      <c r="G81" s="171"/>
      <c r="H81" s="171"/>
    </row>
    <row r="82" spans="2:8" s="149" customFormat="1" ht="24.95" customHeight="1" x14ac:dyDescent="0.2">
      <c r="B82" s="171"/>
      <c r="C82" s="171"/>
      <c r="D82" s="171"/>
      <c r="E82" s="197"/>
      <c r="F82" s="197"/>
      <c r="G82" s="171"/>
      <c r="H82" s="171"/>
    </row>
  </sheetData>
  <sheetProtection algorithmName="SHA-512" hashValue="uMuXC8RdSin7EeT3eW+JJ3PiyGgnuRWVFhFkeJ8kKNLo4fnTEdnONGQ7GuD6jIYYGbBhxOTOPA50JERL6xduxg==" saltValue="+Ps01gJqkor7mlABERh4Gw==" spinCount="100000" sheet="1" objects="1" scenarios="1"/>
  <autoFilter ref="A1:H82"/>
  <dataConsolidate link="1"/>
  <phoneticPr fontId="30" type="noConversion"/>
  <pageMargins left="0.74803149606299213" right="0.74803149606299213" top="0.98425196850393704" bottom="0.98425196850393704" header="0.51181102362204722" footer="0.51181102362204722"/>
  <pageSetup paperSize="8" scale="99" firstPageNumber="0" fitToHeight="0" orientation="landscape" r:id="rId1"/>
  <headerFooter alignWithMargins="0">
    <oddFooter>&amp;C&amp;P/&amp;N</oddFooter>
  </headerFooter>
  <rowBreaks count="1" manualBreakCount="1">
    <brk id="7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31"/>
  <sheetViews>
    <sheetView view="pageBreakPreview" zoomScale="90" zoomScaleNormal="70" zoomScaleSheetLayoutView="90" workbookViewId="0">
      <pane ySplit="4" topLeftCell="A5" activePane="bottomLeft" state="frozen"/>
      <selection activeCell="D7" sqref="D7"/>
      <selection pane="bottomLeft" activeCell="K12" sqref="K12"/>
    </sheetView>
  </sheetViews>
  <sheetFormatPr defaultColWidth="9.140625" defaultRowHeight="12.75" x14ac:dyDescent="0.2"/>
  <cols>
    <col min="1" max="1" width="9" style="149" customWidth="1"/>
    <col min="2" max="2" width="13" style="171" customWidth="1"/>
    <col min="3" max="3" width="21.42578125" style="171" customWidth="1"/>
    <col min="4" max="4" width="16" style="171" bestFit="1" customWidth="1"/>
    <col min="5" max="5" width="20.85546875" style="196" customWidth="1"/>
    <col min="6" max="6" width="51" style="171" customWidth="1"/>
    <col min="7" max="7" width="8" style="197" customWidth="1"/>
    <col min="8" max="8" width="6.7109375" style="197" customWidth="1"/>
    <col min="9" max="9" width="15.28515625" style="171" customWidth="1"/>
    <col min="10" max="10" width="5.85546875" style="171" hidden="1" customWidth="1"/>
    <col min="11" max="11" width="20.28515625" style="171" customWidth="1"/>
    <col min="12" max="12" width="11.140625" style="171" bestFit="1" customWidth="1"/>
    <col min="13" max="16384" width="9.140625" style="171"/>
  </cols>
  <sheetData>
    <row r="1" spans="1:12" s="163" customFormat="1" ht="29.25" customHeight="1" thickBot="1" x14ac:dyDescent="0.3">
      <c r="A1" s="162"/>
      <c r="C1" s="164"/>
      <c r="D1" s="164"/>
      <c r="E1" s="164"/>
      <c r="F1" s="165"/>
      <c r="G1" s="164"/>
      <c r="H1" s="164"/>
      <c r="I1" s="164"/>
      <c r="J1" s="164"/>
      <c r="K1" s="164"/>
    </row>
    <row r="2" spans="1:12" ht="57.75" customHeight="1" x14ac:dyDescent="0.2">
      <c r="A2" s="166" t="s">
        <v>0</v>
      </c>
      <c r="B2" s="167" t="s">
        <v>91</v>
      </c>
      <c r="C2" s="168" t="s">
        <v>10</v>
      </c>
      <c r="D2" s="168" t="s">
        <v>11</v>
      </c>
      <c r="E2" s="168" t="s">
        <v>12</v>
      </c>
      <c r="F2" s="168" t="s">
        <v>13</v>
      </c>
      <c r="G2" s="169" t="s">
        <v>14</v>
      </c>
      <c r="H2" s="169" t="s">
        <v>15</v>
      </c>
      <c r="I2" s="167" t="s">
        <v>2</v>
      </c>
      <c r="J2" s="169" t="s">
        <v>92</v>
      </c>
      <c r="K2" s="170" t="s">
        <v>16</v>
      </c>
    </row>
    <row r="3" spans="1:12" ht="18" customHeight="1" x14ac:dyDescent="0.2">
      <c r="A3" s="172"/>
      <c r="B3" s="173"/>
      <c r="C3" s="174" t="s">
        <v>93</v>
      </c>
      <c r="D3" s="173"/>
      <c r="E3" s="173"/>
      <c r="F3" s="173"/>
      <c r="G3" s="173"/>
      <c r="H3" s="173"/>
      <c r="I3" s="173"/>
      <c r="J3" s="173"/>
      <c r="K3" s="175"/>
    </row>
    <row r="4" spans="1:12" ht="18" customHeight="1" x14ac:dyDescent="0.2">
      <c r="A4" s="176"/>
      <c r="B4" s="177"/>
      <c r="C4" s="178"/>
      <c r="D4" s="177"/>
      <c r="E4" s="177"/>
      <c r="F4" s="177"/>
      <c r="G4" s="177"/>
      <c r="H4" s="177"/>
      <c r="I4" s="177"/>
      <c r="J4" s="177"/>
      <c r="K4" s="179"/>
    </row>
    <row r="5" spans="1:12" ht="25.5" x14ac:dyDescent="0.2">
      <c r="A5" s="180">
        <v>1</v>
      </c>
      <c r="B5" s="181" t="s">
        <v>94</v>
      </c>
      <c r="C5" s="182" t="s">
        <v>95</v>
      </c>
      <c r="D5" s="183"/>
      <c r="E5" s="182"/>
      <c r="F5" s="184" t="s">
        <v>220</v>
      </c>
      <c r="G5" s="185" t="s">
        <v>22</v>
      </c>
      <c r="H5" s="185">
        <v>5</v>
      </c>
      <c r="I5" s="46"/>
      <c r="J5" s="186">
        <v>0</v>
      </c>
      <c r="K5" s="187">
        <f>ROUND(I5,2)*H5</f>
        <v>0</v>
      </c>
      <c r="L5" s="188"/>
    </row>
    <row r="6" spans="1:12" ht="25.5" x14ac:dyDescent="0.2">
      <c r="A6" s="180">
        <v>2</v>
      </c>
      <c r="B6" s="181" t="s">
        <v>96</v>
      </c>
      <c r="C6" s="182" t="s">
        <v>97</v>
      </c>
      <c r="D6" s="183"/>
      <c r="E6" s="182"/>
      <c r="F6" s="184" t="s">
        <v>98</v>
      </c>
      <c r="G6" s="185" t="s">
        <v>22</v>
      </c>
      <c r="H6" s="185">
        <v>5</v>
      </c>
      <c r="I6" s="46"/>
      <c r="J6" s="186">
        <v>0</v>
      </c>
      <c r="K6" s="187">
        <f t="shared" ref="K6:K12" si="0">ROUND(I6,2)*H6</f>
        <v>0</v>
      </c>
      <c r="L6" s="188"/>
    </row>
    <row r="7" spans="1:12" ht="25.5" x14ac:dyDescent="0.2">
      <c r="A7" s="180">
        <v>4</v>
      </c>
      <c r="B7" s="181" t="s">
        <v>99</v>
      </c>
      <c r="C7" s="182" t="s">
        <v>95</v>
      </c>
      <c r="D7" s="183"/>
      <c r="E7" s="182"/>
      <c r="F7" s="184" t="s">
        <v>100</v>
      </c>
      <c r="G7" s="185" t="s">
        <v>22</v>
      </c>
      <c r="H7" s="185">
        <v>3</v>
      </c>
      <c r="I7" s="46"/>
      <c r="J7" s="186">
        <v>0</v>
      </c>
      <c r="K7" s="187">
        <f t="shared" si="0"/>
        <v>0</v>
      </c>
      <c r="L7" s="188"/>
    </row>
    <row r="8" spans="1:12" ht="25.5" x14ac:dyDescent="0.2">
      <c r="A8" s="180">
        <v>5</v>
      </c>
      <c r="B8" s="181" t="s">
        <v>101</v>
      </c>
      <c r="C8" s="182" t="s">
        <v>102</v>
      </c>
      <c r="D8" s="183"/>
      <c r="E8" s="182"/>
      <c r="F8" s="184" t="s">
        <v>103</v>
      </c>
      <c r="G8" s="185" t="s">
        <v>22</v>
      </c>
      <c r="H8" s="189">
        <v>3</v>
      </c>
      <c r="I8" s="46"/>
      <c r="J8" s="186">
        <v>0</v>
      </c>
      <c r="K8" s="187">
        <f t="shared" si="0"/>
        <v>0</v>
      </c>
      <c r="L8" s="188"/>
    </row>
    <row r="9" spans="1:12" ht="25.5" x14ac:dyDescent="0.2">
      <c r="A9" s="180">
        <v>6</v>
      </c>
      <c r="B9" s="181" t="s">
        <v>104</v>
      </c>
      <c r="C9" s="182" t="s">
        <v>105</v>
      </c>
      <c r="D9" s="183"/>
      <c r="E9" s="182"/>
      <c r="F9" s="184" t="s">
        <v>106</v>
      </c>
      <c r="G9" s="185" t="s">
        <v>22</v>
      </c>
      <c r="H9" s="189">
        <v>1</v>
      </c>
      <c r="I9" s="46"/>
      <c r="J9" s="186">
        <v>0</v>
      </c>
      <c r="K9" s="187">
        <f t="shared" si="0"/>
        <v>0</v>
      </c>
      <c r="L9" s="188"/>
    </row>
    <row r="10" spans="1:12" ht="25.5" x14ac:dyDescent="0.2">
      <c r="A10" s="180">
        <v>8</v>
      </c>
      <c r="B10" s="181" t="s">
        <v>107</v>
      </c>
      <c r="C10" s="182" t="s">
        <v>108</v>
      </c>
      <c r="D10" s="183"/>
      <c r="E10" s="182"/>
      <c r="F10" s="184" t="s">
        <v>108</v>
      </c>
      <c r="G10" s="185" t="s">
        <v>22</v>
      </c>
      <c r="H10" s="185">
        <v>3</v>
      </c>
      <c r="I10" s="46"/>
      <c r="J10" s="186">
        <v>0</v>
      </c>
      <c r="K10" s="187">
        <f t="shared" si="0"/>
        <v>0</v>
      </c>
      <c r="L10" s="188"/>
    </row>
    <row r="11" spans="1:12" ht="25.5" x14ac:dyDescent="0.2">
      <c r="A11" s="180">
        <v>9</v>
      </c>
      <c r="B11" s="181" t="s">
        <v>109</v>
      </c>
      <c r="C11" s="182" t="s">
        <v>110</v>
      </c>
      <c r="D11" s="183"/>
      <c r="E11" s="182"/>
      <c r="F11" s="184" t="s">
        <v>110</v>
      </c>
      <c r="G11" s="185" t="s">
        <v>22</v>
      </c>
      <c r="H11" s="185">
        <v>1</v>
      </c>
      <c r="I11" s="46"/>
      <c r="J11" s="186">
        <v>0</v>
      </c>
      <c r="K11" s="187">
        <f t="shared" si="0"/>
        <v>0</v>
      </c>
      <c r="L11" s="188"/>
    </row>
    <row r="12" spans="1:12" ht="25.5" x14ac:dyDescent="0.2">
      <c r="A12" s="180">
        <v>10</v>
      </c>
      <c r="B12" s="181" t="s">
        <v>111</v>
      </c>
      <c r="C12" s="182" t="s">
        <v>112</v>
      </c>
      <c r="D12" s="183"/>
      <c r="E12" s="182"/>
      <c r="F12" s="184" t="s">
        <v>112</v>
      </c>
      <c r="G12" s="185" t="s">
        <v>22</v>
      </c>
      <c r="H12" s="185">
        <v>1</v>
      </c>
      <c r="I12" s="46"/>
      <c r="J12" s="186">
        <v>0</v>
      </c>
      <c r="K12" s="187">
        <f t="shared" si="0"/>
        <v>0</v>
      </c>
      <c r="L12" s="188"/>
    </row>
    <row r="13" spans="1:12" ht="13.5" thickBot="1" x14ac:dyDescent="0.25">
      <c r="A13" s="180">
        <v>11</v>
      </c>
      <c r="B13" s="181"/>
      <c r="C13" s="182" t="s">
        <v>113</v>
      </c>
      <c r="D13" s="183"/>
      <c r="E13" s="182"/>
      <c r="F13" s="184" t="s">
        <v>114</v>
      </c>
      <c r="G13" s="185" t="s">
        <v>125</v>
      </c>
      <c r="H13" s="185">
        <v>1</v>
      </c>
      <c r="I13" s="46"/>
      <c r="J13" s="186">
        <v>0</v>
      </c>
      <c r="K13" s="187">
        <f>ROUND(I13,2)*H13</f>
        <v>0</v>
      </c>
      <c r="L13" s="188"/>
    </row>
    <row r="14" spans="1:12" ht="23.25" customHeight="1" thickBot="1" x14ac:dyDescent="0.3">
      <c r="A14" s="190"/>
      <c r="B14" s="191"/>
      <c r="C14" s="192" t="s">
        <v>90</v>
      </c>
      <c r="D14" s="191"/>
      <c r="E14" s="193"/>
      <c r="F14" s="191"/>
      <c r="G14" s="194"/>
      <c r="H14" s="194"/>
      <c r="I14" s="191"/>
      <c r="J14" s="191"/>
      <c r="K14" s="195">
        <f>SUM(K5:K13)</f>
        <v>0</v>
      </c>
    </row>
    <row r="16" spans="1:12" ht="24.95" customHeight="1" x14ac:dyDescent="0.2"/>
    <row r="17" spans="2:11" ht="24.95" customHeight="1" x14ac:dyDescent="0.2"/>
    <row r="18" spans="2:11" s="149" customFormat="1" ht="24.95" customHeight="1" x14ac:dyDescent="0.2">
      <c r="B18" s="171"/>
      <c r="C18" s="171"/>
      <c r="D18" s="171"/>
      <c r="E18" s="196"/>
      <c r="F18" s="171"/>
      <c r="G18" s="197"/>
      <c r="H18" s="197"/>
      <c r="I18" s="171"/>
      <c r="J18" s="171"/>
      <c r="K18" s="171"/>
    </row>
    <row r="19" spans="2:11" s="149" customFormat="1" ht="24.95" customHeight="1" x14ac:dyDescent="0.2">
      <c r="B19" s="171"/>
      <c r="C19" s="171"/>
      <c r="D19" s="171"/>
      <c r="E19" s="196"/>
      <c r="F19" s="171"/>
      <c r="G19" s="197"/>
      <c r="H19" s="197"/>
      <c r="I19" s="171"/>
      <c r="J19" s="171"/>
      <c r="K19" s="171"/>
    </row>
    <row r="20" spans="2:11" s="149" customFormat="1" ht="24.95" customHeight="1" x14ac:dyDescent="0.2">
      <c r="B20" s="171"/>
      <c r="C20" s="171"/>
      <c r="D20" s="171"/>
      <c r="E20" s="196"/>
      <c r="F20" s="171"/>
      <c r="G20" s="197"/>
      <c r="H20" s="197"/>
      <c r="I20" s="171"/>
      <c r="J20" s="171"/>
      <c r="K20" s="171"/>
    </row>
    <row r="21" spans="2:11" s="149" customFormat="1" ht="24.95" customHeight="1" x14ac:dyDescent="0.2">
      <c r="B21" s="171"/>
      <c r="C21" s="171"/>
      <c r="D21" s="171"/>
      <c r="E21" s="196"/>
      <c r="F21" s="171"/>
      <c r="G21" s="197"/>
      <c r="H21" s="197"/>
      <c r="I21" s="171"/>
      <c r="J21" s="171"/>
      <c r="K21" s="171"/>
    </row>
    <row r="22" spans="2:11" s="149" customFormat="1" ht="24.95" customHeight="1" x14ac:dyDescent="0.2">
      <c r="B22" s="171"/>
      <c r="C22" s="171"/>
      <c r="D22" s="171"/>
      <c r="E22" s="196"/>
      <c r="F22" s="171"/>
      <c r="G22" s="197"/>
      <c r="H22" s="197"/>
      <c r="I22" s="171"/>
      <c r="J22" s="171"/>
      <c r="K22" s="171"/>
    </row>
    <row r="23" spans="2:11" s="149" customFormat="1" ht="24.95" customHeight="1" x14ac:dyDescent="0.2">
      <c r="B23" s="171"/>
      <c r="C23" s="171"/>
      <c r="D23" s="171"/>
      <c r="E23" s="196"/>
      <c r="F23" s="171"/>
      <c r="G23" s="197"/>
      <c r="H23" s="197"/>
      <c r="I23" s="171"/>
      <c r="J23" s="171"/>
      <c r="K23" s="171"/>
    </row>
    <row r="24" spans="2:11" s="149" customFormat="1" ht="24.95" customHeight="1" x14ac:dyDescent="0.2">
      <c r="B24" s="171"/>
      <c r="C24" s="171"/>
      <c r="D24" s="171"/>
      <c r="E24" s="196"/>
      <c r="F24" s="171"/>
      <c r="G24" s="197"/>
      <c r="H24" s="197"/>
      <c r="I24" s="171"/>
      <c r="J24" s="171"/>
      <c r="K24" s="171"/>
    </row>
    <row r="25" spans="2:11" s="149" customFormat="1" ht="24.95" customHeight="1" x14ac:dyDescent="0.2">
      <c r="B25" s="171"/>
      <c r="C25" s="171"/>
      <c r="D25" s="171"/>
      <c r="E25" s="196"/>
      <c r="F25" s="171"/>
      <c r="G25" s="197"/>
      <c r="H25" s="197"/>
      <c r="I25" s="171"/>
      <c r="J25" s="171"/>
      <c r="K25" s="171"/>
    </row>
    <row r="26" spans="2:11" s="149" customFormat="1" ht="24.95" customHeight="1" x14ac:dyDescent="0.2">
      <c r="B26" s="171"/>
      <c r="C26" s="171"/>
      <c r="D26" s="171"/>
      <c r="E26" s="196"/>
      <c r="F26" s="171"/>
      <c r="G26" s="197"/>
      <c r="H26" s="197"/>
      <c r="I26" s="171"/>
      <c r="J26" s="171"/>
      <c r="K26" s="171"/>
    </row>
    <row r="27" spans="2:11" s="149" customFormat="1" ht="15" customHeight="1" x14ac:dyDescent="0.2">
      <c r="B27" s="171"/>
      <c r="C27" s="171"/>
      <c r="D27" s="171"/>
      <c r="E27" s="196"/>
      <c r="F27" s="171"/>
      <c r="G27" s="197"/>
      <c r="H27" s="197"/>
      <c r="I27" s="171"/>
      <c r="J27" s="171"/>
      <c r="K27" s="171"/>
    </row>
    <row r="28" spans="2:11" s="149" customFormat="1" ht="24.95" customHeight="1" x14ac:dyDescent="0.2">
      <c r="B28" s="171"/>
      <c r="C28" s="171"/>
      <c r="D28" s="171"/>
      <c r="E28" s="196"/>
      <c r="F28" s="171"/>
      <c r="G28" s="197"/>
      <c r="H28" s="197"/>
      <c r="I28" s="171"/>
      <c r="J28" s="171"/>
      <c r="K28" s="171"/>
    </row>
    <row r="29" spans="2:11" s="149" customFormat="1" ht="18" customHeight="1" x14ac:dyDescent="0.2">
      <c r="B29" s="171"/>
      <c r="C29" s="171"/>
      <c r="D29" s="171"/>
      <c r="E29" s="196"/>
      <c r="F29" s="171"/>
      <c r="G29" s="197"/>
      <c r="H29" s="197"/>
      <c r="I29" s="171"/>
      <c r="J29" s="171"/>
      <c r="K29" s="171"/>
    </row>
    <row r="30" spans="2:11" s="149" customFormat="1" ht="24.95" customHeight="1" x14ac:dyDescent="0.2">
      <c r="B30" s="171"/>
      <c r="C30" s="171"/>
      <c r="D30" s="171"/>
      <c r="E30" s="196"/>
      <c r="F30" s="171"/>
      <c r="G30" s="197"/>
      <c r="H30" s="197"/>
      <c r="I30" s="171"/>
      <c r="J30" s="171"/>
      <c r="K30" s="171"/>
    </row>
    <row r="31" spans="2:11" s="149" customFormat="1" ht="24.95" customHeight="1" x14ac:dyDescent="0.2">
      <c r="B31" s="171"/>
      <c r="C31" s="171"/>
      <c r="D31" s="171"/>
      <c r="E31" s="196"/>
      <c r="F31" s="171"/>
      <c r="G31" s="197"/>
      <c r="H31" s="197"/>
      <c r="I31" s="171"/>
      <c r="J31" s="171"/>
      <c r="K31" s="171"/>
    </row>
  </sheetData>
  <sheetProtection algorithmName="SHA-512" hashValue="VjKhvOQFlAfZLlk2h3piHj8+j/hyWOUPBdTCJUqguFN4S1ZJJAr2XfS1YWisWK/bSf31H1au/ns4ayBbDaRAGA==" saltValue="og07RyybRwvG+FtN2GHF3g==" spinCount="100000" sheet="1" objects="1" scenarios="1"/>
  <autoFilter ref="A1:K31"/>
  <dataConsolidate link="1"/>
  <pageMargins left="0.74803149606299213" right="0.74803149606299213" top="0.98425196850393704" bottom="0.98425196850393704" header="0.51181102362204722" footer="0.51181102362204722"/>
  <pageSetup paperSize="9" scale="73" firstPageNumber="0" fitToHeight="6" orientation="landscape" r:id="rId1"/>
  <headerFooter alignWithMargins="0">
    <oddFooter>&amp;C&amp;P/&amp;N</oddFooter>
  </headerFooter>
  <rowBreaks count="1" manualBreakCount="1">
    <brk id="26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34"/>
  <sheetViews>
    <sheetView view="pageBreakPreview" zoomScale="98" zoomScaleNormal="70" zoomScaleSheetLayoutView="98" workbookViewId="0">
      <pane ySplit="1" topLeftCell="A17" activePane="bottomLeft" state="frozen"/>
      <selection activeCell="D7" sqref="D7"/>
      <selection pane="bottomLeft" activeCell="F21" sqref="F21"/>
    </sheetView>
  </sheetViews>
  <sheetFormatPr defaultColWidth="9.140625" defaultRowHeight="12.75" x14ac:dyDescent="0.2"/>
  <cols>
    <col min="1" max="1" width="9" style="149" customWidth="1"/>
    <col min="2" max="2" width="13" style="141" customWidth="1"/>
    <col min="3" max="3" width="56.85546875" style="141" customWidth="1"/>
    <col min="4" max="4" width="6.42578125" style="141" customWidth="1"/>
    <col min="5" max="5" width="14.28515625" style="141" customWidth="1"/>
    <col min="6" max="6" width="16" style="141" bestFit="1" customWidth="1"/>
    <col min="7" max="7" width="20.85546875" style="158" customWidth="1"/>
    <col min="8" max="8" width="13.28515625" style="141" bestFit="1" customWidth="1"/>
    <col min="9" max="16384" width="9.140625" style="141"/>
  </cols>
  <sheetData>
    <row r="1" spans="1:8" s="138" customFormat="1" ht="29.25" customHeight="1" x14ac:dyDescent="0.2">
      <c r="A1" s="134"/>
      <c r="B1" s="135"/>
      <c r="C1" s="136" t="s">
        <v>115</v>
      </c>
      <c r="D1" s="137"/>
      <c r="E1" s="137"/>
      <c r="F1" s="137"/>
      <c r="G1" s="137"/>
    </row>
    <row r="2" spans="1:8" ht="24.95" customHeight="1" x14ac:dyDescent="0.2">
      <c r="A2" s="139" t="s">
        <v>116</v>
      </c>
      <c r="B2" s="139" t="s">
        <v>117</v>
      </c>
      <c r="C2" s="140" t="s">
        <v>1</v>
      </c>
      <c r="D2" s="139" t="s">
        <v>118</v>
      </c>
      <c r="E2" s="139" t="s">
        <v>119</v>
      </c>
      <c r="F2" s="139" t="s">
        <v>120</v>
      </c>
      <c r="G2" s="139" t="s">
        <v>121</v>
      </c>
    </row>
    <row r="3" spans="1:8" ht="24.95" customHeight="1" x14ac:dyDescent="0.2">
      <c r="A3" s="142"/>
      <c r="B3" s="143"/>
      <c r="C3" s="144" t="s">
        <v>122</v>
      </c>
      <c r="D3" s="143"/>
      <c r="E3" s="143"/>
      <c r="F3" s="145"/>
      <c r="G3" s="145"/>
    </row>
    <row r="4" spans="1:8" s="149" customFormat="1" ht="101.45" customHeight="1" x14ac:dyDescent="0.2">
      <c r="A4" s="139" t="s">
        <v>123</v>
      </c>
      <c r="B4" s="139" t="s">
        <v>124</v>
      </c>
      <c r="C4" s="140" t="s">
        <v>209</v>
      </c>
      <c r="D4" s="139" t="s">
        <v>125</v>
      </c>
      <c r="E4" s="146">
        <v>1</v>
      </c>
      <c r="F4" s="160"/>
      <c r="G4" s="147">
        <f>ROUND(F4,2)*E4</f>
        <v>0</v>
      </c>
      <c r="H4" s="148"/>
    </row>
    <row r="5" spans="1:8" s="149" customFormat="1" ht="57" customHeight="1" x14ac:dyDescent="0.2">
      <c r="A5" s="139" t="s">
        <v>126</v>
      </c>
      <c r="B5" s="139" t="s">
        <v>127</v>
      </c>
      <c r="C5" s="150" t="s">
        <v>210</v>
      </c>
      <c r="D5" s="139" t="s">
        <v>125</v>
      </c>
      <c r="E5" s="139">
        <v>1</v>
      </c>
      <c r="F5" s="161"/>
      <c r="G5" s="147">
        <f t="shared" ref="G5:G29" si="0">ROUND(F5,2)*E5</f>
        <v>0</v>
      </c>
      <c r="H5" s="148"/>
    </row>
    <row r="6" spans="1:8" s="149" customFormat="1" ht="25.5" x14ac:dyDescent="0.2">
      <c r="A6" s="139" t="s">
        <v>128</v>
      </c>
      <c r="B6" s="139" t="s">
        <v>129</v>
      </c>
      <c r="C6" s="151" t="s">
        <v>130</v>
      </c>
      <c r="D6" s="143"/>
      <c r="E6" s="143"/>
      <c r="F6" s="152"/>
      <c r="G6" s="145"/>
      <c r="H6" s="148"/>
    </row>
    <row r="7" spans="1:8" s="149" customFormat="1" x14ac:dyDescent="0.2">
      <c r="A7" s="139" t="s">
        <v>131</v>
      </c>
      <c r="B7" s="139"/>
      <c r="C7" s="150" t="s">
        <v>132</v>
      </c>
      <c r="D7" s="139" t="s">
        <v>22</v>
      </c>
      <c r="E7" s="139">
        <v>1</v>
      </c>
      <c r="F7" s="161"/>
      <c r="G7" s="147">
        <f t="shared" si="0"/>
        <v>0</v>
      </c>
      <c r="H7" s="148"/>
    </row>
    <row r="8" spans="1:8" s="149" customFormat="1" ht="45.75" customHeight="1" x14ac:dyDescent="0.2">
      <c r="A8" s="139" t="s">
        <v>133</v>
      </c>
      <c r="B8" s="139"/>
      <c r="C8" s="150" t="s">
        <v>134</v>
      </c>
      <c r="D8" s="139" t="s">
        <v>22</v>
      </c>
      <c r="E8" s="139">
        <v>1</v>
      </c>
      <c r="F8" s="161"/>
      <c r="G8" s="147">
        <f t="shared" si="0"/>
        <v>0</v>
      </c>
      <c r="H8" s="148"/>
    </row>
    <row r="9" spans="1:8" s="149" customFormat="1" ht="38.25" x14ac:dyDescent="0.2">
      <c r="A9" s="139" t="s">
        <v>135</v>
      </c>
      <c r="B9" s="139"/>
      <c r="C9" s="140" t="s">
        <v>136</v>
      </c>
      <c r="D9" s="139" t="s">
        <v>22</v>
      </c>
      <c r="E9" s="139">
        <v>5</v>
      </c>
      <c r="F9" s="161"/>
      <c r="G9" s="147">
        <f t="shared" si="0"/>
        <v>0</v>
      </c>
      <c r="H9" s="148"/>
    </row>
    <row r="10" spans="1:8" s="149" customFormat="1" ht="51" x14ac:dyDescent="0.2">
      <c r="A10" s="139" t="s">
        <v>137</v>
      </c>
      <c r="B10" s="139"/>
      <c r="C10" s="140" t="s">
        <v>138</v>
      </c>
      <c r="D10" s="139" t="s">
        <v>22</v>
      </c>
      <c r="E10" s="139">
        <v>3</v>
      </c>
      <c r="F10" s="161"/>
      <c r="G10" s="147">
        <f t="shared" si="0"/>
        <v>0</v>
      </c>
      <c r="H10" s="148"/>
    </row>
    <row r="11" spans="1:8" s="149" customFormat="1" ht="25.5" x14ac:dyDescent="0.2">
      <c r="A11" s="139" t="s">
        <v>139</v>
      </c>
      <c r="B11" s="139"/>
      <c r="C11" s="140" t="s">
        <v>140</v>
      </c>
      <c r="D11" s="139" t="s">
        <v>125</v>
      </c>
      <c r="E11" s="139">
        <v>1</v>
      </c>
      <c r="F11" s="161"/>
      <c r="G11" s="147">
        <f t="shared" si="0"/>
        <v>0</v>
      </c>
      <c r="H11" s="148"/>
    </row>
    <row r="12" spans="1:8" s="149" customFormat="1" x14ac:dyDescent="0.2">
      <c r="A12" s="139" t="s">
        <v>141</v>
      </c>
      <c r="B12" s="139"/>
      <c r="C12" s="140" t="s">
        <v>142</v>
      </c>
      <c r="D12" s="139" t="s">
        <v>22</v>
      </c>
      <c r="E12" s="139">
        <v>1</v>
      </c>
      <c r="F12" s="161"/>
      <c r="G12" s="147">
        <f t="shared" si="0"/>
        <v>0</v>
      </c>
      <c r="H12" s="148"/>
    </row>
    <row r="13" spans="1:8" s="149" customFormat="1" ht="45" customHeight="1" x14ac:dyDescent="0.2">
      <c r="A13" s="139" t="s">
        <v>143</v>
      </c>
      <c r="B13" s="139"/>
      <c r="C13" s="140" t="s">
        <v>144</v>
      </c>
      <c r="D13" s="139" t="s">
        <v>125</v>
      </c>
      <c r="E13" s="139">
        <v>1</v>
      </c>
      <c r="F13" s="161"/>
      <c r="G13" s="147">
        <f t="shared" si="0"/>
        <v>0</v>
      </c>
      <c r="H13" s="148"/>
    </row>
    <row r="14" spans="1:8" s="149" customFormat="1" ht="46.5" customHeight="1" x14ac:dyDescent="0.2">
      <c r="A14" s="139" t="s">
        <v>145</v>
      </c>
      <c r="B14" s="139"/>
      <c r="C14" s="140" t="s">
        <v>146</v>
      </c>
      <c r="D14" s="139" t="s">
        <v>22</v>
      </c>
      <c r="E14" s="139">
        <v>2</v>
      </c>
      <c r="F14" s="161"/>
      <c r="G14" s="147">
        <f t="shared" si="0"/>
        <v>0</v>
      </c>
      <c r="H14" s="148"/>
    </row>
    <row r="15" spans="1:8" s="149" customFormat="1" ht="25.5" x14ac:dyDescent="0.2">
      <c r="A15" s="139" t="s">
        <v>147</v>
      </c>
      <c r="B15" s="139"/>
      <c r="C15" s="140" t="s">
        <v>148</v>
      </c>
      <c r="D15" s="139" t="s">
        <v>22</v>
      </c>
      <c r="E15" s="139">
        <v>2</v>
      </c>
      <c r="F15" s="161"/>
      <c r="G15" s="147">
        <f t="shared" si="0"/>
        <v>0</v>
      </c>
      <c r="H15" s="148"/>
    </row>
    <row r="16" spans="1:8" s="149" customFormat="1" ht="28.9" customHeight="1" x14ac:dyDescent="0.2">
      <c r="A16" s="139" t="s">
        <v>149</v>
      </c>
      <c r="B16" s="139"/>
      <c r="C16" s="140" t="s">
        <v>150</v>
      </c>
      <c r="D16" s="139" t="s">
        <v>22</v>
      </c>
      <c r="E16" s="139">
        <v>1</v>
      </c>
      <c r="F16" s="161"/>
      <c r="G16" s="147">
        <f t="shared" si="0"/>
        <v>0</v>
      </c>
      <c r="H16" s="148"/>
    </row>
    <row r="17" spans="1:8" s="149" customFormat="1" ht="116.45" customHeight="1" x14ac:dyDescent="0.2">
      <c r="A17" s="139" t="s">
        <v>151</v>
      </c>
      <c r="B17" s="153" t="s">
        <v>152</v>
      </c>
      <c r="C17" s="140" t="s">
        <v>153</v>
      </c>
      <c r="D17" s="139" t="s">
        <v>22</v>
      </c>
      <c r="E17" s="139">
        <v>5</v>
      </c>
      <c r="F17" s="161"/>
      <c r="G17" s="147">
        <f t="shared" si="0"/>
        <v>0</v>
      </c>
      <c r="H17" s="148"/>
    </row>
    <row r="18" spans="1:8" s="149" customFormat="1" ht="25.5" x14ac:dyDescent="0.2">
      <c r="A18" s="139" t="s">
        <v>154</v>
      </c>
      <c r="B18" s="139" t="s">
        <v>155</v>
      </c>
      <c r="C18" s="140" t="s">
        <v>156</v>
      </c>
      <c r="D18" s="139" t="s">
        <v>157</v>
      </c>
      <c r="E18" s="139">
        <v>52</v>
      </c>
      <c r="F18" s="161"/>
      <c r="G18" s="147">
        <f t="shared" si="0"/>
        <v>0</v>
      </c>
      <c r="H18" s="148"/>
    </row>
    <row r="19" spans="1:8" ht="25.5" x14ac:dyDescent="0.2">
      <c r="A19" s="139" t="s">
        <v>158</v>
      </c>
      <c r="B19" s="139" t="s">
        <v>159</v>
      </c>
      <c r="C19" s="140" t="s">
        <v>160</v>
      </c>
      <c r="D19" s="139" t="s">
        <v>22</v>
      </c>
      <c r="E19" s="139">
        <v>1</v>
      </c>
      <c r="F19" s="161"/>
      <c r="G19" s="147">
        <f t="shared" si="0"/>
        <v>0</v>
      </c>
      <c r="H19" s="148"/>
    </row>
    <row r="20" spans="1:8" ht="51" x14ac:dyDescent="0.2">
      <c r="A20" s="139" t="s">
        <v>161</v>
      </c>
      <c r="B20" s="139" t="s">
        <v>162</v>
      </c>
      <c r="C20" s="140" t="s">
        <v>163</v>
      </c>
      <c r="D20" s="139" t="s">
        <v>22</v>
      </c>
      <c r="E20" s="139">
        <v>1</v>
      </c>
      <c r="F20" s="161"/>
      <c r="G20" s="147">
        <f t="shared" si="0"/>
        <v>0</v>
      </c>
      <c r="H20" s="148"/>
    </row>
    <row r="21" spans="1:8" ht="40.9" customHeight="1" x14ac:dyDescent="0.2">
      <c r="A21" s="139" t="s">
        <v>164</v>
      </c>
      <c r="B21" s="139"/>
      <c r="C21" s="140" t="s">
        <v>165</v>
      </c>
      <c r="D21" s="139" t="s">
        <v>157</v>
      </c>
      <c r="E21" s="139">
        <v>62</v>
      </c>
      <c r="F21" s="161"/>
      <c r="G21" s="147">
        <f t="shared" si="0"/>
        <v>0</v>
      </c>
      <c r="H21" s="148"/>
    </row>
    <row r="22" spans="1:8" x14ac:dyDescent="0.2">
      <c r="A22" s="139" t="s">
        <v>166</v>
      </c>
      <c r="B22" s="139"/>
      <c r="C22" s="140" t="s">
        <v>167</v>
      </c>
      <c r="D22" s="139" t="s">
        <v>157</v>
      </c>
      <c r="E22" s="139">
        <v>52</v>
      </c>
      <c r="F22" s="161"/>
      <c r="G22" s="147">
        <f t="shared" si="0"/>
        <v>0</v>
      </c>
      <c r="H22" s="148"/>
    </row>
    <row r="23" spans="1:8" x14ac:dyDescent="0.2">
      <c r="A23" s="143" t="s">
        <v>168</v>
      </c>
      <c r="B23" s="154"/>
      <c r="C23" s="151"/>
      <c r="D23" s="143"/>
      <c r="E23" s="143"/>
      <c r="F23" s="152"/>
      <c r="G23" s="145"/>
      <c r="H23" s="148"/>
    </row>
    <row r="24" spans="1:8" x14ac:dyDescent="0.2">
      <c r="A24" s="143" t="s">
        <v>170</v>
      </c>
      <c r="B24" s="154"/>
      <c r="C24" s="151"/>
      <c r="D24" s="143"/>
      <c r="E24" s="143"/>
      <c r="F24" s="152"/>
      <c r="G24" s="145"/>
      <c r="H24" s="148"/>
    </row>
    <row r="25" spans="1:8" ht="15" x14ac:dyDescent="0.2">
      <c r="A25" s="143" t="s">
        <v>171</v>
      </c>
      <c r="B25" s="154"/>
      <c r="C25" s="144" t="s">
        <v>172</v>
      </c>
      <c r="D25" s="143"/>
      <c r="E25" s="143"/>
      <c r="F25" s="152"/>
      <c r="G25" s="145"/>
      <c r="H25" s="148"/>
    </row>
    <row r="26" spans="1:8" ht="25.5" x14ac:dyDescent="0.2">
      <c r="A26" s="139" t="s">
        <v>173</v>
      </c>
      <c r="B26" s="153" t="s">
        <v>169</v>
      </c>
      <c r="C26" s="140" t="s">
        <v>225</v>
      </c>
      <c r="D26" s="139" t="s">
        <v>72</v>
      </c>
      <c r="E26" s="139">
        <v>20</v>
      </c>
      <c r="F26" s="161"/>
      <c r="G26" s="147">
        <f t="shared" si="0"/>
        <v>0</v>
      </c>
      <c r="H26" s="148"/>
    </row>
    <row r="27" spans="1:8" ht="76.5" x14ac:dyDescent="0.2">
      <c r="A27" s="139" t="s">
        <v>174</v>
      </c>
      <c r="B27" s="153"/>
      <c r="C27" s="140" t="s">
        <v>175</v>
      </c>
      <c r="D27" s="139" t="s">
        <v>125</v>
      </c>
      <c r="E27" s="139">
        <v>1</v>
      </c>
      <c r="F27" s="161"/>
      <c r="G27" s="147">
        <f t="shared" si="0"/>
        <v>0</v>
      </c>
      <c r="H27" s="148"/>
    </row>
    <row r="28" spans="1:8" ht="26.25" customHeight="1" x14ac:dyDescent="0.2">
      <c r="A28" s="139" t="s">
        <v>176</v>
      </c>
      <c r="B28" s="153"/>
      <c r="C28" s="140" t="s">
        <v>177</v>
      </c>
      <c r="D28" s="139" t="s">
        <v>125</v>
      </c>
      <c r="E28" s="139">
        <v>1</v>
      </c>
      <c r="F28" s="161"/>
      <c r="G28" s="147">
        <f t="shared" si="0"/>
        <v>0</v>
      </c>
      <c r="H28" s="148"/>
    </row>
    <row r="29" spans="1:8" ht="25.5" x14ac:dyDescent="0.2">
      <c r="A29" s="139" t="s">
        <v>178</v>
      </c>
      <c r="B29" s="153"/>
      <c r="C29" s="140" t="s">
        <v>179</v>
      </c>
      <c r="D29" s="139" t="s">
        <v>72</v>
      </c>
      <c r="E29" s="139">
        <v>35</v>
      </c>
      <c r="F29" s="161"/>
      <c r="G29" s="147">
        <f t="shared" si="0"/>
        <v>0</v>
      </c>
      <c r="H29" s="148"/>
    </row>
    <row r="30" spans="1:8" x14ac:dyDescent="0.2">
      <c r="A30" s="143"/>
      <c r="B30" s="154"/>
      <c r="C30" s="151"/>
      <c r="D30" s="143"/>
      <c r="E30" s="143"/>
      <c r="F30" s="145"/>
      <c r="G30" s="145"/>
    </row>
    <row r="31" spans="1:8" x14ac:dyDescent="0.2">
      <c r="A31" s="143"/>
      <c r="B31" s="143"/>
      <c r="C31" s="151"/>
      <c r="D31" s="143"/>
      <c r="E31" s="143"/>
      <c r="F31" s="145"/>
      <c r="G31" s="145"/>
    </row>
    <row r="32" spans="1:8" ht="15" x14ac:dyDescent="0.2">
      <c r="A32" s="139"/>
      <c r="B32" s="139"/>
      <c r="C32" s="155" t="s">
        <v>196</v>
      </c>
      <c r="D32" s="139"/>
      <c r="E32" s="139"/>
      <c r="F32" s="156"/>
      <c r="G32" s="157">
        <f>SUM(G4:G31)</f>
        <v>0</v>
      </c>
    </row>
    <row r="33" spans="1:7" x14ac:dyDescent="0.2">
      <c r="A33" s="141"/>
      <c r="C33" s="158"/>
      <c r="F33" s="159"/>
      <c r="G33" s="159"/>
    </row>
    <row r="34" spans="1:7" ht="45" customHeight="1" x14ac:dyDescent="0.2">
      <c r="A34" s="232" t="s">
        <v>180</v>
      </c>
      <c r="B34" s="233"/>
      <c r="C34" s="233"/>
      <c r="D34" s="233"/>
      <c r="E34" s="233"/>
      <c r="F34" s="233"/>
      <c r="G34" s="233"/>
    </row>
  </sheetData>
  <sheetProtection algorithmName="SHA-512" hashValue="ZyulSPmEjfJIzgebcteRe4f6gu8P5kTKLoJb1VepaBuR+hktbtT+xHs9ZWxQ7fWUCBSL2X1gEiv6EF4gH3kB4Q==" saltValue="GUgVKXVDZ214f2OUwL7sxw==" spinCount="100000" sheet="1" objects="1" scenarios="1"/>
  <autoFilter ref="A1:G29"/>
  <dataConsolidate link="1"/>
  <mergeCells count="1">
    <mergeCell ref="A34:G34"/>
  </mergeCells>
  <phoneticPr fontId="30" type="noConversion"/>
  <pageMargins left="0.74803149606299213" right="0.74803149606299213" top="0.98425196850393704" bottom="0.98425196850393704" header="0.51181102362204722" footer="0.51181102362204722"/>
  <pageSetup paperSize="9" scale="97" firstPageNumber="0" fitToHeight="0" orientation="landscape" r:id="rId1"/>
  <headerFooter alignWithMargins="0">
    <oddFooter>&amp;C&amp;P/&amp;N</oddFooter>
  </headerFooter>
  <rowBreaks count="1" manualBreakCount="1">
    <brk id="12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21"/>
  <sheetViews>
    <sheetView showGridLines="0" zoomScaleNormal="100" workbookViewId="0">
      <selection activeCell="G14" sqref="G14"/>
    </sheetView>
  </sheetViews>
  <sheetFormatPr defaultRowHeight="12.75" x14ac:dyDescent="0.2"/>
  <cols>
    <col min="1" max="1" width="19.42578125" style="20" customWidth="1"/>
    <col min="2" max="2" width="15.7109375" style="19" customWidth="1"/>
    <col min="3" max="3" width="81.7109375" style="19" customWidth="1"/>
    <col min="4" max="4" width="23.28515625" style="19" customWidth="1"/>
    <col min="5" max="6" width="13.28515625" style="19" customWidth="1"/>
    <col min="7" max="7" width="33.28515625" style="18" customWidth="1"/>
    <col min="8" max="8" width="24.5703125" style="18" customWidth="1"/>
    <col min="9" max="9" width="9.140625" style="18" customWidth="1"/>
    <col min="10" max="10" width="13.28515625" style="18" bestFit="1" customWidth="1"/>
    <col min="11" max="13" width="9.140625" style="18"/>
    <col min="14" max="14" width="33.7109375" style="18" customWidth="1"/>
    <col min="15" max="255" width="9.140625" style="18"/>
    <col min="256" max="256" width="5.5703125" style="18" customWidth="1"/>
    <col min="257" max="257" width="15.85546875" style="18" customWidth="1"/>
    <col min="258" max="258" width="0" style="18" hidden="1" customWidth="1"/>
    <col min="259" max="259" width="15.7109375" style="18" customWidth="1"/>
    <col min="260" max="260" width="59" style="18" customWidth="1"/>
    <col min="261" max="261" width="23.28515625" style="18" customWidth="1"/>
    <col min="262" max="262" width="13.28515625" style="18" customWidth="1"/>
    <col min="263" max="263" width="22" style="18" customWidth="1"/>
    <col min="264" max="264" width="5.85546875" style="18" customWidth="1"/>
    <col min="265" max="269" width="9.140625" style="18"/>
    <col min="270" max="270" width="33.7109375" style="18" customWidth="1"/>
    <col min="271" max="511" width="9.140625" style="18"/>
    <col min="512" max="512" width="5.5703125" style="18" customWidth="1"/>
    <col min="513" max="513" width="15.85546875" style="18" customWidth="1"/>
    <col min="514" max="514" width="0" style="18" hidden="1" customWidth="1"/>
    <col min="515" max="515" width="15.7109375" style="18" customWidth="1"/>
    <col min="516" max="516" width="59" style="18" customWidth="1"/>
    <col min="517" max="517" width="23.28515625" style="18" customWidth="1"/>
    <col min="518" max="518" width="13.28515625" style="18" customWidth="1"/>
    <col min="519" max="519" width="22" style="18" customWidth="1"/>
    <col min="520" max="520" width="5.85546875" style="18" customWidth="1"/>
    <col min="521" max="525" width="9.140625" style="18"/>
    <col min="526" max="526" width="33.7109375" style="18" customWidth="1"/>
    <col min="527" max="767" width="9.140625" style="18"/>
    <col min="768" max="768" width="5.5703125" style="18" customWidth="1"/>
    <col min="769" max="769" width="15.85546875" style="18" customWidth="1"/>
    <col min="770" max="770" width="0" style="18" hidden="1" customWidth="1"/>
    <col min="771" max="771" width="15.7109375" style="18" customWidth="1"/>
    <col min="772" max="772" width="59" style="18" customWidth="1"/>
    <col min="773" max="773" width="23.28515625" style="18" customWidth="1"/>
    <col min="774" max="774" width="13.28515625" style="18" customWidth="1"/>
    <col min="775" max="775" width="22" style="18" customWidth="1"/>
    <col min="776" max="776" width="5.85546875" style="18" customWidth="1"/>
    <col min="777" max="781" width="9.140625" style="18"/>
    <col min="782" max="782" width="33.7109375" style="18" customWidth="1"/>
    <col min="783" max="1023" width="9.140625" style="18"/>
    <col min="1024" max="1024" width="5.5703125" style="18" customWidth="1"/>
    <col min="1025" max="1025" width="15.85546875" style="18" customWidth="1"/>
    <col min="1026" max="1026" width="0" style="18" hidden="1" customWidth="1"/>
    <col min="1027" max="1027" width="15.7109375" style="18" customWidth="1"/>
    <col min="1028" max="1028" width="59" style="18" customWidth="1"/>
    <col min="1029" max="1029" width="23.28515625" style="18" customWidth="1"/>
    <col min="1030" max="1030" width="13.28515625" style="18" customWidth="1"/>
    <col min="1031" max="1031" width="22" style="18" customWidth="1"/>
    <col min="1032" max="1032" width="5.85546875" style="18" customWidth="1"/>
    <col min="1033" max="1037" width="9.140625" style="18"/>
    <col min="1038" max="1038" width="33.7109375" style="18" customWidth="1"/>
    <col min="1039" max="1279" width="9.140625" style="18"/>
    <col min="1280" max="1280" width="5.5703125" style="18" customWidth="1"/>
    <col min="1281" max="1281" width="15.85546875" style="18" customWidth="1"/>
    <col min="1282" max="1282" width="0" style="18" hidden="1" customWidth="1"/>
    <col min="1283" max="1283" width="15.7109375" style="18" customWidth="1"/>
    <col min="1284" max="1284" width="59" style="18" customWidth="1"/>
    <col min="1285" max="1285" width="23.28515625" style="18" customWidth="1"/>
    <col min="1286" max="1286" width="13.28515625" style="18" customWidth="1"/>
    <col min="1287" max="1287" width="22" style="18" customWidth="1"/>
    <col min="1288" max="1288" width="5.85546875" style="18" customWidth="1"/>
    <col min="1289" max="1293" width="9.140625" style="18"/>
    <col min="1294" max="1294" width="33.7109375" style="18" customWidth="1"/>
    <col min="1295" max="1535" width="9.140625" style="18"/>
    <col min="1536" max="1536" width="5.5703125" style="18" customWidth="1"/>
    <col min="1537" max="1537" width="15.85546875" style="18" customWidth="1"/>
    <col min="1538" max="1538" width="0" style="18" hidden="1" customWidth="1"/>
    <col min="1539" max="1539" width="15.7109375" style="18" customWidth="1"/>
    <col min="1540" max="1540" width="59" style="18" customWidth="1"/>
    <col min="1541" max="1541" width="23.28515625" style="18" customWidth="1"/>
    <col min="1542" max="1542" width="13.28515625" style="18" customWidth="1"/>
    <col min="1543" max="1543" width="22" style="18" customWidth="1"/>
    <col min="1544" max="1544" width="5.85546875" style="18" customWidth="1"/>
    <col min="1545" max="1549" width="9.140625" style="18"/>
    <col min="1550" max="1550" width="33.7109375" style="18" customWidth="1"/>
    <col min="1551" max="1791" width="9.140625" style="18"/>
    <col min="1792" max="1792" width="5.5703125" style="18" customWidth="1"/>
    <col min="1793" max="1793" width="15.85546875" style="18" customWidth="1"/>
    <col min="1794" max="1794" width="0" style="18" hidden="1" customWidth="1"/>
    <col min="1795" max="1795" width="15.7109375" style="18" customWidth="1"/>
    <col min="1796" max="1796" width="59" style="18" customWidth="1"/>
    <col min="1797" max="1797" width="23.28515625" style="18" customWidth="1"/>
    <col min="1798" max="1798" width="13.28515625" style="18" customWidth="1"/>
    <col min="1799" max="1799" width="22" style="18" customWidth="1"/>
    <col min="1800" max="1800" width="5.85546875" style="18" customWidth="1"/>
    <col min="1801" max="1805" width="9.140625" style="18"/>
    <col min="1806" max="1806" width="33.7109375" style="18" customWidth="1"/>
    <col min="1807" max="2047" width="9.140625" style="18"/>
    <col min="2048" max="2048" width="5.5703125" style="18" customWidth="1"/>
    <col min="2049" max="2049" width="15.85546875" style="18" customWidth="1"/>
    <col min="2050" max="2050" width="0" style="18" hidden="1" customWidth="1"/>
    <col min="2051" max="2051" width="15.7109375" style="18" customWidth="1"/>
    <col min="2052" max="2052" width="59" style="18" customWidth="1"/>
    <col min="2053" max="2053" width="23.28515625" style="18" customWidth="1"/>
    <col min="2054" max="2054" width="13.28515625" style="18" customWidth="1"/>
    <col min="2055" max="2055" width="22" style="18" customWidth="1"/>
    <col min="2056" max="2056" width="5.85546875" style="18" customWidth="1"/>
    <col min="2057" max="2061" width="9.140625" style="18"/>
    <col min="2062" max="2062" width="33.7109375" style="18" customWidth="1"/>
    <col min="2063" max="2303" width="9.140625" style="18"/>
    <col min="2304" max="2304" width="5.5703125" style="18" customWidth="1"/>
    <col min="2305" max="2305" width="15.85546875" style="18" customWidth="1"/>
    <col min="2306" max="2306" width="0" style="18" hidden="1" customWidth="1"/>
    <col min="2307" max="2307" width="15.7109375" style="18" customWidth="1"/>
    <col min="2308" max="2308" width="59" style="18" customWidth="1"/>
    <col min="2309" max="2309" width="23.28515625" style="18" customWidth="1"/>
    <col min="2310" max="2310" width="13.28515625" style="18" customWidth="1"/>
    <col min="2311" max="2311" width="22" style="18" customWidth="1"/>
    <col min="2312" max="2312" width="5.85546875" style="18" customWidth="1"/>
    <col min="2313" max="2317" width="9.140625" style="18"/>
    <col min="2318" max="2318" width="33.7109375" style="18" customWidth="1"/>
    <col min="2319" max="2559" width="9.140625" style="18"/>
    <col min="2560" max="2560" width="5.5703125" style="18" customWidth="1"/>
    <col min="2561" max="2561" width="15.85546875" style="18" customWidth="1"/>
    <col min="2562" max="2562" width="0" style="18" hidden="1" customWidth="1"/>
    <col min="2563" max="2563" width="15.7109375" style="18" customWidth="1"/>
    <col min="2564" max="2564" width="59" style="18" customWidth="1"/>
    <col min="2565" max="2565" width="23.28515625" style="18" customWidth="1"/>
    <col min="2566" max="2566" width="13.28515625" style="18" customWidth="1"/>
    <col min="2567" max="2567" width="22" style="18" customWidth="1"/>
    <col min="2568" max="2568" width="5.85546875" style="18" customWidth="1"/>
    <col min="2569" max="2573" width="9.140625" style="18"/>
    <col min="2574" max="2574" width="33.7109375" style="18" customWidth="1"/>
    <col min="2575" max="2815" width="9.140625" style="18"/>
    <col min="2816" max="2816" width="5.5703125" style="18" customWidth="1"/>
    <col min="2817" max="2817" width="15.85546875" style="18" customWidth="1"/>
    <col min="2818" max="2818" width="0" style="18" hidden="1" customWidth="1"/>
    <col min="2819" max="2819" width="15.7109375" style="18" customWidth="1"/>
    <col min="2820" max="2820" width="59" style="18" customWidth="1"/>
    <col min="2821" max="2821" width="23.28515625" style="18" customWidth="1"/>
    <col min="2822" max="2822" width="13.28515625" style="18" customWidth="1"/>
    <col min="2823" max="2823" width="22" style="18" customWidth="1"/>
    <col min="2824" max="2824" width="5.85546875" style="18" customWidth="1"/>
    <col min="2825" max="2829" width="9.140625" style="18"/>
    <col min="2830" max="2830" width="33.7109375" style="18" customWidth="1"/>
    <col min="2831" max="3071" width="9.140625" style="18"/>
    <col min="3072" max="3072" width="5.5703125" style="18" customWidth="1"/>
    <col min="3073" max="3073" width="15.85546875" style="18" customWidth="1"/>
    <col min="3074" max="3074" width="0" style="18" hidden="1" customWidth="1"/>
    <col min="3075" max="3075" width="15.7109375" style="18" customWidth="1"/>
    <col min="3076" max="3076" width="59" style="18" customWidth="1"/>
    <col min="3077" max="3077" width="23.28515625" style="18" customWidth="1"/>
    <col min="3078" max="3078" width="13.28515625" style="18" customWidth="1"/>
    <col min="3079" max="3079" width="22" style="18" customWidth="1"/>
    <col min="3080" max="3080" width="5.85546875" style="18" customWidth="1"/>
    <col min="3081" max="3085" width="9.140625" style="18"/>
    <col min="3086" max="3086" width="33.7109375" style="18" customWidth="1"/>
    <col min="3087" max="3327" width="9.140625" style="18"/>
    <col min="3328" max="3328" width="5.5703125" style="18" customWidth="1"/>
    <col min="3329" max="3329" width="15.85546875" style="18" customWidth="1"/>
    <col min="3330" max="3330" width="0" style="18" hidden="1" customWidth="1"/>
    <col min="3331" max="3331" width="15.7109375" style="18" customWidth="1"/>
    <col min="3332" max="3332" width="59" style="18" customWidth="1"/>
    <col min="3333" max="3333" width="23.28515625" style="18" customWidth="1"/>
    <col min="3334" max="3334" width="13.28515625" style="18" customWidth="1"/>
    <col min="3335" max="3335" width="22" style="18" customWidth="1"/>
    <col min="3336" max="3336" width="5.85546875" style="18" customWidth="1"/>
    <col min="3337" max="3341" width="9.140625" style="18"/>
    <col min="3342" max="3342" width="33.7109375" style="18" customWidth="1"/>
    <col min="3343" max="3583" width="9.140625" style="18"/>
    <col min="3584" max="3584" width="5.5703125" style="18" customWidth="1"/>
    <col min="3585" max="3585" width="15.85546875" style="18" customWidth="1"/>
    <col min="3586" max="3586" width="0" style="18" hidden="1" customWidth="1"/>
    <col min="3587" max="3587" width="15.7109375" style="18" customWidth="1"/>
    <col min="3588" max="3588" width="59" style="18" customWidth="1"/>
    <col min="3589" max="3589" width="23.28515625" style="18" customWidth="1"/>
    <col min="3590" max="3590" width="13.28515625" style="18" customWidth="1"/>
    <col min="3591" max="3591" width="22" style="18" customWidth="1"/>
    <col min="3592" max="3592" width="5.85546875" style="18" customWidth="1"/>
    <col min="3593" max="3597" width="9.140625" style="18"/>
    <col min="3598" max="3598" width="33.7109375" style="18" customWidth="1"/>
    <col min="3599" max="3839" width="9.140625" style="18"/>
    <col min="3840" max="3840" width="5.5703125" style="18" customWidth="1"/>
    <col min="3841" max="3841" width="15.85546875" style="18" customWidth="1"/>
    <col min="3842" max="3842" width="0" style="18" hidden="1" customWidth="1"/>
    <col min="3843" max="3843" width="15.7109375" style="18" customWidth="1"/>
    <col min="3844" max="3844" width="59" style="18" customWidth="1"/>
    <col min="3845" max="3845" width="23.28515625" style="18" customWidth="1"/>
    <col min="3846" max="3846" width="13.28515625" style="18" customWidth="1"/>
    <col min="3847" max="3847" width="22" style="18" customWidth="1"/>
    <col min="3848" max="3848" width="5.85546875" style="18" customWidth="1"/>
    <col min="3849" max="3853" width="9.140625" style="18"/>
    <col min="3854" max="3854" width="33.7109375" style="18" customWidth="1"/>
    <col min="3855" max="4095" width="9.140625" style="18"/>
    <col min="4096" max="4096" width="5.5703125" style="18" customWidth="1"/>
    <col min="4097" max="4097" width="15.85546875" style="18" customWidth="1"/>
    <col min="4098" max="4098" width="0" style="18" hidden="1" customWidth="1"/>
    <col min="4099" max="4099" width="15.7109375" style="18" customWidth="1"/>
    <col min="4100" max="4100" width="59" style="18" customWidth="1"/>
    <col min="4101" max="4101" width="23.28515625" style="18" customWidth="1"/>
    <col min="4102" max="4102" width="13.28515625" style="18" customWidth="1"/>
    <col min="4103" max="4103" width="22" style="18" customWidth="1"/>
    <col min="4104" max="4104" width="5.85546875" style="18" customWidth="1"/>
    <col min="4105" max="4109" width="9.140625" style="18"/>
    <col min="4110" max="4110" width="33.7109375" style="18" customWidth="1"/>
    <col min="4111" max="4351" width="9.140625" style="18"/>
    <col min="4352" max="4352" width="5.5703125" style="18" customWidth="1"/>
    <col min="4353" max="4353" width="15.85546875" style="18" customWidth="1"/>
    <col min="4354" max="4354" width="0" style="18" hidden="1" customWidth="1"/>
    <col min="4355" max="4355" width="15.7109375" style="18" customWidth="1"/>
    <col min="4356" max="4356" width="59" style="18" customWidth="1"/>
    <col min="4357" max="4357" width="23.28515625" style="18" customWidth="1"/>
    <col min="4358" max="4358" width="13.28515625" style="18" customWidth="1"/>
    <col min="4359" max="4359" width="22" style="18" customWidth="1"/>
    <col min="4360" max="4360" width="5.85546875" style="18" customWidth="1"/>
    <col min="4361" max="4365" width="9.140625" style="18"/>
    <col min="4366" max="4366" width="33.7109375" style="18" customWidth="1"/>
    <col min="4367" max="4607" width="9.140625" style="18"/>
    <col min="4608" max="4608" width="5.5703125" style="18" customWidth="1"/>
    <col min="4609" max="4609" width="15.85546875" style="18" customWidth="1"/>
    <col min="4610" max="4610" width="0" style="18" hidden="1" customWidth="1"/>
    <col min="4611" max="4611" width="15.7109375" style="18" customWidth="1"/>
    <col min="4612" max="4612" width="59" style="18" customWidth="1"/>
    <col min="4613" max="4613" width="23.28515625" style="18" customWidth="1"/>
    <col min="4614" max="4614" width="13.28515625" style="18" customWidth="1"/>
    <col min="4615" max="4615" width="22" style="18" customWidth="1"/>
    <col min="4616" max="4616" width="5.85546875" style="18" customWidth="1"/>
    <col min="4617" max="4621" width="9.140625" style="18"/>
    <col min="4622" max="4622" width="33.7109375" style="18" customWidth="1"/>
    <col min="4623" max="4863" width="9.140625" style="18"/>
    <col min="4864" max="4864" width="5.5703125" style="18" customWidth="1"/>
    <col min="4865" max="4865" width="15.85546875" style="18" customWidth="1"/>
    <col min="4866" max="4866" width="0" style="18" hidden="1" customWidth="1"/>
    <col min="4867" max="4867" width="15.7109375" style="18" customWidth="1"/>
    <col min="4868" max="4868" width="59" style="18" customWidth="1"/>
    <col min="4869" max="4869" width="23.28515625" style="18" customWidth="1"/>
    <col min="4870" max="4870" width="13.28515625" style="18" customWidth="1"/>
    <col min="4871" max="4871" width="22" style="18" customWidth="1"/>
    <col min="4872" max="4872" width="5.85546875" style="18" customWidth="1"/>
    <col min="4873" max="4877" width="9.140625" style="18"/>
    <col min="4878" max="4878" width="33.7109375" style="18" customWidth="1"/>
    <col min="4879" max="5119" width="9.140625" style="18"/>
    <col min="5120" max="5120" width="5.5703125" style="18" customWidth="1"/>
    <col min="5121" max="5121" width="15.85546875" style="18" customWidth="1"/>
    <col min="5122" max="5122" width="0" style="18" hidden="1" customWidth="1"/>
    <col min="5123" max="5123" width="15.7109375" style="18" customWidth="1"/>
    <col min="5124" max="5124" width="59" style="18" customWidth="1"/>
    <col min="5125" max="5125" width="23.28515625" style="18" customWidth="1"/>
    <col min="5126" max="5126" width="13.28515625" style="18" customWidth="1"/>
    <col min="5127" max="5127" width="22" style="18" customWidth="1"/>
    <col min="5128" max="5128" width="5.85546875" style="18" customWidth="1"/>
    <col min="5129" max="5133" width="9.140625" style="18"/>
    <col min="5134" max="5134" width="33.7109375" style="18" customWidth="1"/>
    <col min="5135" max="5375" width="9.140625" style="18"/>
    <col min="5376" max="5376" width="5.5703125" style="18" customWidth="1"/>
    <col min="5377" max="5377" width="15.85546875" style="18" customWidth="1"/>
    <col min="5378" max="5378" width="0" style="18" hidden="1" customWidth="1"/>
    <col min="5379" max="5379" width="15.7109375" style="18" customWidth="1"/>
    <col min="5380" max="5380" width="59" style="18" customWidth="1"/>
    <col min="5381" max="5381" width="23.28515625" style="18" customWidth="1"/>
    <col min="5382" max="5382" width="13.28515625" style="18" customWidth="1"/>
    <col min="5383" max="5383" width="22" style="18" customWidth="1"/>
    <col min="5384" max="5384" width="5.85546875" style="18" customWidth="1"/>
    <col min="5385" max="5389" width="9.140625" style="18"/>
    <col min="5390" max="5390" width="33.7109375" style="18" customWidth="1"/>
    <col min="5391" max="5631" width="9.140625" style="18"/>
    <col min="5632" max="5632" width="5.5703125" style="18" customWidth="1"/>
    <col min="5633" max="5633" width="15.85546875" style="18" customWidth="1"/>
    <col min="5634" max="5634" width="0" style="18" hidden="1" customWidth="1"/>
    <col min="5635" max="5635" width="15.7109375" style="18" customWidth="1"/>
    <col min="5636" max="5636" width="59" style="18" customWidth="1"/>
    <col min="5637" max="5637" width="23.28515625" style="18" customWidth="1"/>
    <col min="5638" max="5638" width="13.28515625" style="18" customWidth="1"/>
    <col min="5639" max="5639" width="22" style="18" customWidth="1"/>
    <col min="5640" max="5640" width="5.85546875" style="18" customWidth="1"/>
    <col min="5641" max="5645" width="9.140625" style="18"/>
    <col min="5646" max="5646" width="33.7109375" style="18" customWidth="1"/>
    <col min="5647" max="5887" width="9.140625" style="18"/>
    <col min="5888" max="5888" width="5.5703125" style="18" customWidth="1"/>
    <col min="5889" max="5889" width="15.85546875" style="18" customWidth="1"/>
    <col min="5890" max="5890" width="0" style="18" hidden="1" customWidth="1"/>
    <col min="5891" max="5891" width="15.7109375" style="18" customWidth="1"/>
    <col min="5892" max="5892" width="59" style="18" customWidth="1"/>
    <col min="5893" max="5893" width="23.28515625" style="18" customWidth="1"/>
    <col min="5894" max="5894" width="13.28515625" style="18" customWidth="1"/>
    <col min="5895" max="5895" width="22" style="18" customWidth="1"/>
    <col min="5896" max="5896" width="5.85546875" style="18" customWidth="1"/>
    <col min="5897" max="5901" width="9.140625" style="18"/>
    <col min="5902" max="5902" width="33.7109375" style="18" customWidth="1"/>
    <col min="5903" max="6143" width="9.140625" style="18"/>
    <col min="6144" max="6144" width="5.5703125" style="18" customWidth="1"/>
    <col min="6145" max="6145" width="15.85546875" style="18" customWidth="1"/>
    <col min="6146" max="6146" width="0" style="18" hidden="1" customWidth="1"/>
    <col min="6147" max="6147" width="15.7109375" style="18" customWidth="1"/>
    <col min="6148" max="6148" width="59" style="18" customWidth="1"/>
    <col min="6149" max="6149" width="23.28515625" style="18" customWidth="1"/>
    <col min="6150" max="6150" width="13.28515625" style="18" customWidth="1"/>
    <col min="6151" max="6151" width="22" style="18" customWidth="1"/>
    <col min="6152" max="6152" width="5.85546875" style="18" customWidth="1"/>
    <col min="6153" max="6157" width="9.140625" style="18"/>
    <col min="6158" max="6158" width="33.7109375" style="18" customWidth="1"/>
    <col min="6159" max="6399" width="9.140625" style="18"/>
    <col min="6400" max="6400" width="5.5703125" style="18" customWidth="1"/>
    <col min="6401" max="6401" width="15.85546875" style="18" customWidth="1"/>
    <col min="6402" max="6402" width="0" style="18" hidden="1" customWidth="1"/>
    <col min="6403" max="6403" width="15.7109375" style="18" customWidth="1"/>
    <col min="6404" max="6404" width="59" style="18" customWidth="1"/>
    <col min="6405" max="6405" width="23.28515625" style="18" customWidth="1"/>
    <col min="6406" max="6406" width="13.28515625" style="18" customWidth="1"/>
    <col min="6407" max="6407" width="22" style="18" customWidth="1"/>
    <col min="6408" max="6408" width="5.85546875" style="18" customWidth="1"/>
    <col min="6409" max="6413" width="9.140625" style="18"/>
    <col min="6414" max="6414" width="33.7109375" style="18" customWidth="1"/>
    <col min="6415" max="6655" width="9.140625" style="18"/>
    <col min="6656" max="6656" width="5.5703125" style="18" customWidth="1"/>
    <col min="6657" max="6657" width="15.85546875" style="18" customWidth="1"/>
    <col min="6658" max="6658" width="0" style="18" hidden="1" customWidth="1"/>
    <col min="6659" max="6659" width="15.7109375" style="18" customWidth="1"/>
    <col min="6660" max="6660" width="59" style="18" customWidth="1"/>
    <col min="6661" max="6661" width="23.28515625" style="18" customWidth="1"/>
    <col min="6662" max="6662" width="13.28515625" style="18" customWidth="1"/>
    <col min="6663" max="6663" width="22" style="18" customWidth="1"/>
    <col min="6664" max="6664" width="5.85546875" style="18" customWidth="1"/>
    <col min="6665" max="6669" width="9.140625" style="18"/>
    <col min="6670" max="6670" width="33.7109375" style="18" customWidth="1"/>
    <col min="6671" max="6911" width="9.140625" style="18"/>
    <col min="6912" max="6912" width="5.5703125" style="18" customWidth="1"/>
    <col min="6913" max="6913" width="15.85546875" style="18" customWidth="1"/>
    <col min="6914" max="6914" width="0" style="18" hidden="1" customWidth="1"/>
    <col min="6915" max="6915" width="15.7109375" style="18" customWidth="1"/>
    <col min="6916" max="6916" width="59" style="18" customWidth="1"/>
    <col min="6917" max="6917" width="23.28515625" style="18" customWidth="1"/>
    <col min="6918" max="6918" width="13.28515625" style="18" customWidth="1"/>
    <col min="6919" max="6919" width="22" style="18" customWidth="1"/>
    <col min="6920" max="6920" width="5.85546875" style="18" customWidth="1"/>
    <col min="6921" max="6925" width="9.140625" style="18"/>
    <col min="6926" max="6926" width="33.7109375" style="18" customWidth="1"/>
    <col min="6927" max="7167" width="9.140625" style="18"/>
    <col min="7168" max="7168" width="5.5703125" style="18" customWidth="1"/>
    <col min="7169" max="7169" width="15.85546875" style="18" customWidth="1"/>
    <col min="7170" max="7170" width="0" style="18" hidden="1" customWidth="1"/>
    <col min="7171" max="7171" width="15.7109375" style="18" customWidth="1"/>
    <col min="7172" max="7172" width="59" style="18" customWidth="1"/>
    <col min="7173" max="7173" width="23.28515625" style="18" customWidth="1"/>
    <col min="7174" max="7174" width="13.28515625" style="18" customWidth="1"/>
    <col min="7175" max="7175" width="22" style="18" customWidth="1"/>
    <col min="7176" max="7176" width="5.85546875" style="18" customWidth="1"/>
    <col min="7177" max="7181" width="9.140625" style="18"/>
    <col min="7182" max="7182" width="33.7109375" style="18" customWidth="1"/>
    <col min="7183" max="7423" width="9.140625" style="18"/>
    <col min="7424" max="7424" width="5.5703125" style="18" customWidth="1"/>
    <col min="7425" max="7425" width="15.85546875" style="18" customWidth="1"/>
    <col min="7426" max="7426" width="0" style="18" hidden="1" customWidth="1"/>
    <col min="7427" max="7427" width="15.7109375" style="18" customWidth="1"/>
    <col min="7428" max="7428" width="59" style="18" customWidth="1"/>
    <col min="7429" max="7429" width="23.28515625" style="18" customWidth="1"/>
    <col min="7430" max="7430" width="13.28515625" style="18" customWidth="1"/>
    <col min="7431" max="7431" width="22" style="18" customWidth="1"/>
    <col min="7432" max="7432" width="5.85546875" style="18" customWidth="1"/>
    <col min="7433" max="7437" width="9.140625" style="18"/>
    <col min="7438" max="7438" width="33.7109375" style="18" customWidth="1"/>
    <col min="7439" max="7679" width="9.140625" style="18"/>
    <col min="7680" max="7680" width="5.5703125" style="18" customWidth="1"/>
    <col min="7681" max="7681" width="15.85546875" style="18" customWidth="1"/>
    <col min="7682" max="7682" width="0" style="18" hidden="1" customWidth="1"/>
    <col min="7683" max="7683" width="15.7109375" style="18" customWidth="1"/>
    <col min="7684" max="7684" width="59" style="18" customWidth="1"/>
    <col min="7685" max="7685" width="23.28515625" style="18" customWidth="1"/>
    <col min="7686" max="7686" width="13.28515625" style="18" customWidth="1"/>
    <col min="7687" max="7687" width="22" style="18" customWidth="1"/>
    <col min="7688" max="7688" width="5.85546875" style="18" customWidth="1"/>
    <col min="7689" max="7693" width="9.140625" style="18"/>
    <col min="7694" max="7694" width="33.7109375" style="18" customWidth="1"/>
    <col min="7695" max="7935" width="9.140625" style="18"/>
    <col min="7936" max="7936" width="5.5703125" style="18" customWidth="1"/>
    <col min="7937" max="7937" width="15.85546875" style="18" customWidth="1"/>
    <col min="7938" max="7938" width="0" style="18" hidden="1" customWidth="1"/>
    <col min="7939" max="7939" width="15.7109375" style="18" customWidth="1"/>
    <col min="7940" max="7940" width="59" style="18" customWidth="1"/>
    <col min="7941" max="7941" width="23.28515625" style="18" customWidth="1"/>
    <col min="7942" max="7942" width="13.28515625" style="18" customWidth="1"/>
    <col min="7943" max="7943" width="22" style="18" customWidth="1"/>
    <col min="7944" max="7944" width="5.85546875" style="18" customWidth="1"/>
    <col min="7945" max="7949" width="9.140625" style="18"/>
    <col min="7950" max="7950" width="33.7109375" style="18" customWidth="1"/>
    <col min="7951" max="8191" width="9.140625" style="18"/>
    <col min="8192" max="8192" width="5.5703125" style="18" customWidth="1"/>
    <col min="8193" max="8193" width="15.85546875" style="18" customWidth="1"/>
    <col min="8194" max="8194" width="0" style="18" hidden="1" customWidth="1"/>
    <col min="8195" max="8195" width="15.7109375" style="18" customWidth="1"/>
    <col min="8196" max="8196" width="59" style="18" customWidth="1"/>
    <col min="8197" max="8197" width="23.28515625" style="18" customWidth="1"/>
    <col min="8198" max="8198" width="13.28515625" style="18" customWidth="1"/>
    <col min="8199" max="8199" width="22" style="18" customWidth="1"/>
    <col min="8200" max="8200" width="5.85546875" style="18" customWidth="1"/>
    <col min="8201" max="8205" width="9.140625" style="18"/>
    <col min="8206" max="8206" width="33.7109375" style="18" customWidth="1"/>
    <col min="8207" max="8447" width="9.140625" style="18"/>
    <col min="8448" max="8448" width="5.5703125" style="18" customWidth="1"/>
    <col min="8449" max="8449" width="15.85546875" style="18" customWidth="1"/>
    <col min="8450" max="8450" width="0" style="18" hidden="1" customWidth="1"/>
    <col min="8451" max="8451" width="15.7109375" style="18" customWidth="1"/>
    <col min="8452" max="8452" width="59" style="18" customWidth="1"/>
    <col min="8453" max="8453" width="23.28515625" style="18" customWidth="1"/>
    <col min="8454" max="8454" width="13.28515625" style="18" customWidth="1"/>
    <col min="8455" max="8455" width="22" style="18" customWidth="1"/>
    <col min="8456" max="8456" width="5.85546875" style="18" customWidth="1"/>
    <col min="8457" max="8461" width="9.140625" style="18"/>
    <col min="8462" max="8462" width="33.7109375" style="18" customWidth="1"/>
    <col min="8463" max="8703" width="9.140625" style="18"/>
    <col min="8704" max="8704" width="5.5703125" style="18" customWidth="1"/>
    <col min="8705" max="8705" width="15.85546875" style="18" customWidth="1"/>
    <col min="8706" max="8706" width="0" style="18" hidden="1" customWidth="1"/>
    <col min="8707" max="8707" width="15.7109375" style="18" customWidth="1"/>
    <col min="8708" max="8708" width="59" style="18" customWidth="1"/>
    <col min="8709" max="8709" width="23.28515625" style="18" customWidth="1"/>
    <col min="8710" max="8710" width="13.28515625" style="18" customWidth="1"/>
    <col min="8711" max="8711" width="22" style="18" customWidth="1"/>
    <col min="8712" max="8712" width="5.85546875" style="18" customWidth="1"/>
    <col min="8713" max="8717" width="9.140625" style="18"/>
    <col min="8718" max="8718" width="33.7109375" style="18" customWidth="1"/>
    <col min="8719" max="8959" width="9.140625" style="18"/>
    <col min="8960" max="8960" width="5.5703125" style="18" customWidth="1"/>
    <col min="8961" max="8961" width="15.85546875" style="18" customWidth="1"/>
    <col min="8962" max="8962" width="0" style="18" hidden="1" customWidth="1"/>
    <col min="8963" max="8963" width="15.7109375" style="18" customWidth="1"/>
    <col min="8964" max="8964" width="59" style="18" customWidth="1"/>
    <col min="8965" max="8965" width="23.28515625" style="18" customWidth="1"/>
    <col min="8966" max="8966" width="13.28515625" style="18" customWidth="1"/>
    <col min="8967" max="8967" width="22" style="18" customWidth="1"/>
    <col min="8968" max="8968" width="5.85546875" style="18" customWidth="1"/>
    <col min="8969" max="8973" width="9.140625" style="18"/>
    <col min="8974" max="8974" width="33.7109375" style="18" customWidth="1"/>
    <col min="8975" max="9215" width="9.140625" style="18"/>
    <col min="9216" max="9216" width="5.5703125" style="18" customWidth="1"/>
    <col min="9217" max="9217" width="15.85546875" style="18" customWidth="1"/>
    <col min="9218" max="9218" width="0" style="18" hidden="1" customWidth="1"/>
    <col min="9219" max="9219" width="15.7109375" style="18" customWidth="1"/>
    <col min="9220" max="9220" width="59" style="18" customWidth="1"/>
    <col min="9221" max="9221" width="23.28515625" style="18" customWidth="1"/>
    <col min="9222" max="9222" width="13.28515625" style="18" customWidth="1"/>
    <col min="9223" max="9223" width="22" style="18" customWidth="1"/>
    <col min="9224" max="9224" width="5.85546875" style="18" customWidth="1"/>
    <col min="9225" max="9229" width="9.140625" style="18"/>
    <col min="9230" max="9230" width="33.7109375" style="18" customWidth="1"/>
    <col min="9231" max="9471" width="9.140625" style="18"/>
    <col min="9472" max="9472" width="5.5703125" style="18" customWidth="1"/>
    <col min="9473" max="9473" width="15.85546875" style="18" customWidth="1"/>
    <col min="9474" max="9474" width="0" style="18" hidden="1" customWidth="1"/>
    <col min="9475" max="9475" width="15.7109375" style="18" customWidth="1"/>
    <col min="9476" max="9476" width="59" style="18" customWidth="1"/>
    <col min="9477" max="9477" width="23.28515625" style="18" customWidth="1"/>
    <col min="9478" max="9478" width="13.28515625" style="18" customWidth="1"/>
    <col min="9479" max="9479" width="22" style="18" customWidth="1"/>
    <col min="9480" max="9480" width="5.85546875" style="18" customWidth="1"/>
    <col min="9481" max="9485" width="9.140625" style="18"/>
    <col min="9486" max="9486" width="33.7109375" style="18" customWidth="1"/>
    <col min="9487" max="9727" width="9.140625" style="18"/>
    <col min="9728" max="9728" width="5.5703125" style="18" customWidth="1"/>
    <col min="9729" max="9729" width="15.85546875" style="18" customWidth="1"/>
    <col min="9730" max="9730" width="0" style="18" hidden="1" customWidth="1"/>
    <col min="9731" max="9731" width="15.7109375" style="18" customWidth="1"/>
    <col min="9732" max="9732" width="59" style="18" customWidth="1"/>
    <col min="9733" max="9733" width="23.28515625" style="18" customWidth="1"/>
    <col min="9734" max="9734" width="13.28515625" style="18" customWidth="1"/>
    <col min="9735" max="9735" width="22" style="18" customWidth="1"/>
    <col min="9736" max="9736" width="5.85546875" style="18" customWidth="1"/>
    <col min="9737" max="9741" width="9.140625" style="18"/>
    <col min="9742" max="9742" width="33.7109375" style="18" customWidth="1"/>
    <col min="9743" max="9983" width="9.140625" style="18"/>
    <col min="9984" max="9984" width="5.5703125" style="18" customWidth="1"/>
    <col min="9985" max="9985" width="15.85546875" style="18" customWidth="1"/>
    <col min="9986" max="9986" width="0" style="18" hidden="1" customWidth="1"/>
    <col min="9987" max="9987" width="15.7109375" style="18" customWidth="1"/>
    <col min="9988" max="9988" width="59" style="18" customWidth="1"/>
    <col min="9989" max="9989" width="23.28515625" style="18" customWidth="1"/>
    <col min="9990" max="9990" width="13.28515625" style="18" customWidth="1"/>
    <col min="9991" max="9991" width="22" style="18" customWidth="1"/>
    <col min="9992" max="9992" width="5.85546875" style="18" customWidth="1"/>
    <col min="9993" max="9997" width="9.140625" style="18"/>
    <col min="9998" max="9998" width="33.7109375" style="18" customWidth="1"/>
    <col min="9999" max="10239" width="9.140625" style="18"/>
    <col min="10240" max="10240" width="5.5703125" style="18" customWidth="1"/>
    <col min="10241" max="10241" width="15.85546875" style="18" customWidth="1"/>
    <col min="10242" max="10242" width="0" style="18" hidden="1" customWidth="1"/>
    <col min="10243" max="10243" width="15.7109375" style="18" customWidth="1"/>
    <col min="10244" max="10244" width="59" style="18" customWidth="1"/>
    <col min="10245" max="10245" width="23.28515625" style="18" customWidth="1"/>
    <col min="10246" max="10246" width="13.28515625" style="18" customWidth="1"/>
    <col min="10247" max="10247" width="22" style="18" customWidth="1"/>
    <col min="10248" max="10248" width="5.85546875" style="18" customWidth="1"/>
    <col min="10249" max="10253" width="9.140625" style="18"/>
    <col min="10254" max="10254" width="33.7109375" style="18" customWidth="1"/>
    <col min="10255" max="10495" width="9.140625" style="18"/>
    <col min="10496" max="10496" width="5.5703125" style="18" customWidth="1"/>
    <col min="10497" max="10497" width="15.85546875" style="18" customWidth="1"/>
    <col min="10498" max="10498" width="0" style="18" hidden="1" customWidth="1"/>
    <col min="10499" max="10499" width="15.7109375" style="18" customWidth="1"/>
    <col min="10500" max="10500" width="59" style="18" customWidth="1"/>
    <col min="10501" max="10501" width="23.28515625" style="18" customWidth="1"/>
    <col min="10502" max="10502" width="13.28515625" style="18" customWidth="1"/>
    <col min="10503" max="10503" width="22" style="18" customWidth="1"/>
    <col min="10504" max="10504" width="5.85546875" style="18" customWidth="1"/>
    <col min="10505" max="10509" width="9.140625" style="18"/>
    <col min="10510" max="10510" width="33.7109375" style="18" customWidth="1"/>
    <col min="10511" max="10751" width="9.140625" style="18"/>
    <col min="10752" max="10752" width="5.5703125" style="18" customWidth="1"/>
    <col min="10753" max="10753" width="15.85546875" style="18" customWidth="1"/>
    <col min="10754" max="10754" width="0" style="18" hidden="1" customWidth="1"/>
    <col min="10755" max="10755" width="15.7109375" style="18" customWidth="1"/>
    <col min="10756" max="10756" width="59" style="18" customWidth="1"/>
    <col min="10757" max="10757" width="23.28515625" style="18" customWidth="1"/>
    <col min="10758" max="10758" width="13.28515625" style="18" customWidth="1"/>
    <col min="10759" max="10759" width="22" style="18" customWidth="1"/>
    <col min="10760" max="10760" width="5.85546875" style="18" customWidth="1"/>
    <col min="10761" max="10765" width="9.140625" style="18"/>
    <col min="10766" max="10766" width="33.7109375" style="18" customWidth="1"/>
    <col min="10767" max="11007" width="9.140625" style="18"/>
    <col min="11008" max="11008" width="5.5703125" style="18" customWidth="1"/>
    <col min="11009" max="11009" width="15.85546875" style="18" customWidth="1"/>
    <col min="11010" max="11010" width="0" style="18" hidden="1" customWidth="1"/>
    <col min="11011" max="11011" width="15.7109375" style="18" customWidth="1"/>
    <col min="11012" max="11012" width="59" style="18" customWidth="1"/>
    <col min="11013" max="11013" width="23.28515625" style="18" customWidth="1"/>
    <col min="11014" max="11014" width="13.28515625" style="18" customWidth="1"/>
    <col min="11015" max="11015" width="22" style="18" customWidth="1"/>
    <col min="11016" max="11016" width="5.85546875" style="18" customWidth="1"/>
    <col min="11017" max="11021" width="9.140625" style="18"/>
    <col min="11022" max="11022" width="33.7109375" style="18" customWidth="1"/>
    <col min="11023" max="11263" width="9.140625" style="18"/>
    <col min="11264" max="11264" width="5.5703125" style="18" customWidth="1"/>
    <col min="11265" max="11265" width="15.85546875" style="18" customWidth="1"/>
    <col min="11266" max="11266" width="0" style="18" hidden="1" customWidth="1"/>
    <col min="11267" max="11267" width="15.7109375" style="18" customWidth="1"/>
    <col min="11268" max="11268" width="59" style="18" customWidth="1"/>
    <col min="11269" max="11269" width="23.28515625" style="18" customWidth="1"/>
    <col min="11270" max="11270" width="13.28515625" style="18" customWidth="1"/>
    <col min="11271" max="11271" width="22" style="18" customWidth="1"/>
    <col min="11272" max="11272" width="5.85546875" style="18" customWidth="1"/>
    <col min="11273" max="11277" width="9.140625" style="18"/>
    <col min="11278" max="11278" width="33.7109375" style="18" customWidth="1"/>
    <col min="11279" max="11519" width="9.140625" style="18"/>
    <col min="11520" max="11520" width="5.5703125" style="18" customWidth="1"/>
    <col min="11521" max="11521" width="15.85546875" style="18" customWidth="1"/>
    <col min="11522" max="11522" width="0" style="18" hidden="1" customWidth="1"/>
    <col min="11523" max="11523" width="15.7109375" style="18" customWidth="1"/>
    <col min="11524" max="11524" width="59" style="18" customWidth="1"/>
    <col min="11525" max="11525" width="23.28515625" style="18" customWidth="1"/>
    <col min="11526" max="11526" width="13.28515625" style="18" customWidth="1"/>
    <col min="11527" max="11527" width="22" style="18" customWidth="1"/>
    <col min="11528" max="11528" width="5.85546875" style="18" customWidth="1"/>
    <col min="11529" max="11533" width="9.140625" style="18"/>
    <col min="11534" max="11534" width="33.7109375" style="18" customWidth="1"/>
    <col min="11535" max="11775" width="9.140625" style="18"/>
    <col min="11776" max="11776" width="5.5703125" style="18" customWidth="1"/>
    <col min="11777" max="11777" width="15.85546875" style="18" customWidth="1"/>
    <col min="11778" max="11778" width="0" style="18" hidden="1" customWidth="1"/>
    <col min="11779" max="11779" width="15.7109375" style="18" customWidth="1"/>
    <col min="11780" max="11780" width="59" style="18" customWidth="1"/>
    <col min="11781" max="11781" width="23.28515625" style="18" customWidth="1"/>
    <col min="11782" max="11782" width="13.28515625" style="18" customWidth="1"/>
    <col min="11783" max="11783" width="22" style="18" customWidth="1"/>
    <col min="11784" max="11784" width="5.85546875" style="18" customWidth="1"/>
    <col min="11785" max="11789" width="9.140625" style="18"/>
    <col min="11790" max="11790" width="33.7109375" style="18" customWidth="1"/>
    <col min="11791" max="12031" width="9.140625" style="18"/>
    <col min="12032" max="12032" width="5.5703125" style="18" customWidth="1"/>
    <col min="12033" max="12033" width="15.85546875" style="18" customWidth="1"/>
    <col min="12034" max="12034" width="0" style="18" hidden="1" customWidth="1"/>
    <col min="12035" max="12035" width="15.7109375" style="18" customWidth="1"/>
    <col min="12036" max="12036" width="59" style="18" customWidth="1"/>
    <col min="12037" max="12037" width="23.28515625" style="18" customWidth="1"/>
    <col min="12038" max="12038" width="13.28515625" style="18" customWidth="1"/>
    <col min="12039" max="12039" width="22" style="18" customWidth="1"/>
    <col min="12040" max="12040" width="5.85546875" style="18" customWidth="1"/>
    <col min="12041" max="12045" width="9.140625" style="18"/>
    <col min="12046" max="12046" width="33.7109375" style="18" customWidth="1"/>
    <col min="12047" max="12287" width="9.140625" style="18"/>
    <col min="12288" max="12288" width="5.5703125" style="18" customWidth="1"/>
    <col min="12289" max="12289" width="15.85546875" style="18" customWidth="1"/>
    <col min="12290" max="12290" width="0" style="18" hidden="1" customWidth="1"/>
    <col min="12291" max="12291" width="15.7109375" style="18" customWidth="1"/>
    <col min="12292" max="12292" width="59" style="18" customWidth="1"/>
    <col min="12293" max="12293" width="23.28515625" style="18" customWidth="1"/>
    <col min="12294" max="12294" width="13.28515625" style="18" customWidth="1"/>
    <col min="12295" max="12295" width="22" style="18" customWidth="1"/>
    <col min="12296" max="12296" width="5.85546875" style="18" customWidth="1"/>
    <col min="12297" max="12301" width="9.140625" style="18"/>
    <col min="12302" max="12302" width="33.7109375" style="18" customWidth="1"/>
    <col min="12303" max="12543" width="9.140625" style="18"/>
    <col min="12544" max="12544" width="5.5703125" style="18" customWidth="1"/>
    <col min="12545" max="12545" width="15.85546875" style="18" customWidth="1"/>
    <col min="12546" max="12546" width="0" style="18" hidden="1" customWidth="1"/>
    <col min="12547" max="12547" width="15.7109375" style="18" customWidth="1"/>
    <col min="12548" max="12548" width="59" style="18" customWidth="1"/>
    <col min="12549" max="12549" width="23.28515625" style="18" customWidth="1"/>
    <col min="12550" max="12550" width="13.28515625" style="18" customWidth="1"/>
    <col min="12551" max="12551" width="22" style="18" customWidth="1"/>
    <col min="12552" max="12552" width="5.85546875" style="18" customWidth="1"/>
    <col min="12553" max="12557" width="9.140625" style="18"/>
    <col min="12558" max="12558" width="33.7109375" style="18" customWidth="1"/>
    <col min="12559" max="12799" width="9.140625" style="18"/>
    <col min="12800" max="12800" width="5.5703125" style="18" customWidth="1"/>
    <col min="12801" max="12801" width="15.85546875" style="18" customWidth="1"/>
    <col min="12802" max="12802" width="0" style="18" hidden="1" customWidth="1"/>
    <col min="12803" max="12803" width="15.7109375" style="18" customWidth="1"/>
    <col min="12804" max="12804" width="59" style="18" customWidth="1"/>
    <col min="12805" max="12805" width="23.28515625" style="18" customWidth="1"/>
    <col min="12806" max="12806" width="13.28515625" style="18" customWidth="1"/>
    <col min="12807" max="12807" width="22" style="18" customWidth="1"/>
    <col min="12808" max="12808" width="5.85546875" style="18" customWidth="1"/>
    <col min="12809" max="12813" width="9.140625" style="18"/>
    <col min="12814" max="12814" width="33.7109375" style="18" customWidth="1"/>
    <col min="12815" max="13055" width="9.140625" style="18"/>
    <col min="13056" max="13056" width="5.5703125" style="18" customWidth="1"/>
    <col min="13057" max="13057" width="15.85546875" style="18" customWidth="1"/>
    <col min="13058" max="13058" width="0" style="18" hidden="1" customWidth="1"/>
    <col min="13059" max="13059" width="15.7109375" style="18" customWidth="1"/>
    <col min="13060" max="13060" width="59" style="18" customWidth="1"/>
    <col min="13061" max="13061" width="23.28515625" style="18" customWidth="1"/>
    <col min="13062" max="13062" width="13.28515625" style="18" customWidth="1"/>
    <col min="13063" max="13063" width="22" style="18" customWidth="1"/>
    <col min="13064" max="13064" width="5.85546875" style="18" customWidth="1"/>
    <col min="13065" max="13069" width="9.140625" style="18"/>
    <col min="13070" max="13070" width="33.7109375" style="18" customWidth="1"/>
    <col min="13071" max="13311" width="9.140625" style="18"/>
    <col min="13312" max="13312" width="5.5703125" style="18" customWidth="1"/>
    <col min="13313" max="13313" width="15.85546875" style="18" customWidth="1"/>
    <col min="13314" max="13314" width="0" style="18" hidden="1" customWidth="1"/>
    <col min="13315" max="13315" width="15.7109375" style="18" customWidth="1"/>
    <col min="13316" max="13316" width="59" style="18" customWidth="1"/>
    <col min="13317" max="13317" width="23.28515625" style="18" customWidth="1"/>
    <col min="13318" max="13318" width="13.28515625" style="18" customWidth="1"/>
    <col min="13319" max="13319" width="22" style="18" customWidth="1"/>
    <col min="13320" max="13320" width="5.85546875" style="18" customWidth="1"/>
    <col min="13321" max="13325" width="9.140625" style="18"/>
    <col min="13326" max="13326" width="33.7109375" style="18" customWidth="1"/>
    <col min="13327" max="13567" width="9.140625" style="18"/>
    <col min="13568" max="13568" width="5.5703125" style="18" customWidth="1"/>
    <col min="13569" max="13569" width="15.85546875" style="18" customWidth="1"/>
    <col min="13570" max="13570" width="0" style="18" hidden="1" customWidth="1"/>
    <col min="13571" max="13571" width="15.7109375" style="18" customWidth="1"/>
    <col min="13572" max="13572" width="59" style="18" customWidth="1"/>
    <col min="13573" max="13573" width="23.28515625" style="18" customWidth="1"/>
    <col min="13574" max="13574" width="13.28515625" style="18" customWidth="1"/>
    <col min="13575" max="13575" width="22" style="18" customWidth="1"/>
    <col min="13576" max="13576" width="5.85546875" style="18" customWidth="1"/>
    <col min="13577" max="13581" width="9.140625" style="18"/>
    <col min="13582" max="13582" width="33.7109375" style="18" customWidth="1"/>
    <col min="13583" max="13823" width="9.140625" style="18"/>
    <col min="13824" max="13824" width="5.5703125" style="18" customWidth="1"/>
    <col min="13825" max="13825" width="15.85546875" style="18" customWidth="1"/>
    <col min="13826" max="13826" width="0" style="18" hidden="1" customWidth="1"/>
    <col min="13827" max="13827" width="15.7109375" style="18" customWidth="1"/>
    <col min="13828" max="13828" width="59" style="18" customWidth="1"/>
    <col min="13829" max="13829" width="23.28515625" style="18" customWidth="1"/>
    <col min="13830" max="13830" width="13.28515625" style="18" customWidth="1"/>
    <col min="13831" max="13831" width="22" style="18" customWidth="1"/>
    <col min="13832" max="13832" width="5.85546875" style="18" customWidth="1"/>
    <col min="13833" max="13837" width="9.140625" style="18"/>
    <col min="13838" max="13838" width="33.7109375" style="18" customWidth="1"/>
    <col min="13839" max="14079" width="9.140625" style="18"/>
    <col min="14080" max="14080" width="5.5703125" style="18" customWidth="1"/>
    <col min="14081" max="14081" width="15.85546875" style="18" customWidth="1"/>
    <col min="14082" max="14082" width="0" style="18" hidden="1" customWidth="1"/>
    <col min="14083" max="14083" width="15.7109375" style="18" customWidth="1"/>
    <col min="14084" max="14084" width="59" style="18" customWidth="1"/>
    <col min="14085" max="14085" width="23.28515625" style="18" customWidth="1"/>
    <col min="14086" max="14086" width="13.28515625" style="18" customWidth="1"/>
    <col min="14087" max="14087" width="22" style="18" customWidth="1"/>
    <col min="14088" max="14088" width="5.85546875" style="18" customWidth="1"/>
    <col min="14089" max="14093" width="9.140625" style="18"/>
    <col min="14094" max="14094" width="33.7109375" style="18" customWidth="1"/>
    <col min="14095" max="14335" width="9.140625" style="18"/>
    <col min="14336" max="14336" width="5.5703125" style="18" customWidth="1"/>
    <col min="14337" max="14337" width="15.85546875" style="18" customWidth="1"/>
    <col min="14338" max="14338" width="0" style="18" hidden="1" customWidth="1"/>
    <col min="14339" max="14339" width="15.7109375" style="18" customWidth="1"/>
    <col min="14340" max="14340" width="59" style="18" customWidth="1"/>
    <col min="14341" max="14341" width="23.28515625" style="18" customWidth="1"/>
    <col min="14342" max="14342" width="13.28515625" style="18" customWidth="1"/>
    <col min="14343" max="14343" width="22" style="18" customWidth="1"/>
    <col min="14344" max="14344" width="5.85546875" style="18" customWidth="1"/>
    <col min="14345" max="14349" width="9.140625" style="18"/>
    <col min="14350" max="14350" width="33.7109375" style="18" customWidth="1"/>
    <col min="14351" max="14591" width="9.140625" style="18"/>
    <col min="14592" max="14592" width="5.5703125" style="18" customWidth="1"/>
    <col min="14593" max="14593" width="15.85546875" style="18" customWidth="1"/>
    <col min="14594" max="14594" width="0" style="18" hidden="1" customWidth="1"/>
    <col min="14595" max="14595" width="15.7109375" style="18" customWidth="1"/>
    <col min="14596" max="14596" width="59" style="18" customWidth="1"/>
    <col min="14597" max="14597" width="23.28515625" style="18" customWidth="1"/>
    <col min="14598" max="14598" width="13.28515625" style="18" customWidth="1"/>
    <col min="14599" max="14599" width="22" style="18" customWidth="1"/>
    <col min="14600" max="14600" width="5.85546875" style="18" customWidth="1"/>
    <col min="14601" max="14605" width="9.140625" style="18"/>
    <col min="14606" max="14606" width="33.7109375" style="18" customWidth="1"/>
    <col min="14607" max="14847" width="9.140625" style="18"/>
    <col min="14848" max="14848" width="5.5703125" style="18" customWidth="1"/>
    <col min="14849" max="14849" width="15.85546875" style="18" customWidth="1"/>
    <col min="14850" max="14850" width="0" style="18" hidden="1" customWidth="1"/>
    <col min="14851" max="14851" width="15.7109375" style="18" customWidth="1"/>
    <col min="14852" max="14852" width="59" style="18" customWidth="1"/>
    <col min="14853" max="14853" width="23.28515625" style="18" customWidth="1"/>
    <col min="14854" max="14854" width="13.28515625" style="18" customWidth="1"/>
    <col min="14855" max="14855" width="22" style="18" customWidth="1"/>
    <col min="14856" max="14856" width="5.85546875" style="18" customWidth="1"/>
    <col min="14857" max="14861" width="9.140625" style="18"/>
    <col min="14862" max="14862" width="33.7109375" style="18" customWidth="1"/>
    <col min="14863" max="15103" width="9.140625" style="18"/>
    <col min="15104" max="15104" width="5.5703125" style="18" customWidth="1"/>
    <col min="15105" max="15105" width="15.85546875" style="18" customWidth="1"/>
    <col min="15106" max="15106" width="0" style="18" hidden="1" customWidth="1"/>
    <col min="15107" max="15107" width="15.7109375" style="18" customWidth="1"/>
    <col min="15108" max="15108" width="59" style="18" customWidth="1"/>
    <col min="15109" max="15109" width="23.28515625" style="18" customWidth="1"/>
    <col min="15110" max="15110" width="13.28515625" style="18" customWidth="1"/>
    <col min="15111" max="15111" width="22" style="18" customWidth="1"/>
    <col min="15112" max="15112" width="5.85546875" style="18" customWidth="1"/>
    <col min="15113" max="15117" width="9.140625" style="18"/>
    <col min="15118" max="15118" width="33.7109375" style="18" customWidth="1"/>
    <col min="15119" max="15359" width="9.140625" style="18"/>
    <col min="15360" max="15360" width="5.5703125" style="18" customWidth="1"/>
    <col min="15361" max="15361" width="15.85546875" style="18" customWidth="1"/>
    <col min="15362" max="15362" width="0" style="18" hidden="1" customWidth="1"/>
    <col min="15363" max="15363" width="15.7109375" style="18" customWidth="1"/>
    <col min="15364" max="15364" width="59" style="18" customWidth="1"/>
    <col min="15365" max="15365" width="23.28515625" style="18" customWidth="1"/>
    <col min="15366" max="15366" width="13.28515625" style="18" customWidth="1"/>
    <col min="15367" max="15367" width="22" style="18" customWidth="1"/>
    <col min="15368" max="15368" width="5.85546875" style="18" customWidth="1"/>
    <col min="15369" max="15373" width="9.140625" style="18"/>
    <col min="15374" max="15374" width="33.7109375" style="18" customWidth="1"/>
    <col min="15375" max="15615" width="9.140625" style="18"/>
    <col min="15616" max="15616" width="5.5703125" style="18" customWidth="1"/>
    <col min="15617" max="15617" width="15.85546875" style="18" customWidth="1"/>
    <col min="15618" max="15618" width="0" style="18" hidden="1" customWidth="1"/>
    <col min="15619" max="15619" width="15.7109375" style="18" customWidth="1"/>
    <col min="15620" max="15620" width="59" style="18" customWidth="1"/>
    <col min="15621" max="15621" width="23.28515625" style="18" customWidth="1"/>
    <col min="15622" max="15622" width="13.28515625" style="18" customWidth="1"/>
    <col min="15623" max="15623" width="22" style="18" customWidth="1"/>
    <col min="15624" max="15624" width="5.85546875" style="18" customWidth="1"/>
    <col min="15625" max="15629" width="9.140625" style="18"/>
    <col min="15630" max="15630" width="33.7109375" style="18" customWidth="1"/>
    <col min="15631" max="15871" width="9.140625" style="18"/>
    <col min="15872" max="15872" width="5.5703125" style="18" customWidth="1"/>
    <col min="15873" max="15873" width="15.85546875" style="18" customWidth="1"/>
    <col min="15874" max="15874" width="0" style="18" hidden="1" customWidth="1"/>
    <col min="15875" max="15875" width="15.7109375" style="18" customWidth="1"/>
    <col min="15876" max="15876" width="59" style="18" customWidth="1"/>
    <col min="15877" max="15877" width="23.28515625" style="18" customWidth="1"/>
    <col min="15878" max="15878" width="13.28515625" style="18" customWidth="1"/>
    <col min="15879" max="15879" width="22" style="18" customWidth="1"/>
    <col min="15880" max="15880" width="5.85546875" style="18" customWidth="1"/>
    <col min="15881" max="15885" width="9.140625" style="18"/>
    <col min="15886" max="15886" width="33.7109375" style="18" customWidth="1"/>
    <col min="15887" max="16127" width="9.140625" style="18"/>
    <col min="16128" max="16128" width="5.5703125" style="18" customWidth="1"/>
    <col min="16129" max="16129" width="15.85546875" style="18" customWidth="1"/>
    <col min="16130" max="16130" width="0" style="18" hidden="1" customWidth="1"/>
    <col min="16131" max="16131" width="15.7109375" style="18" customWidth="1"/>
    <col min="16132" max="16132" width="59" style="18" customWidth="1"/>
    <col min="16133" max="16133" width="23.28515625" style="18" customWidth="1"/>
    <col min="16134" max="16134" width="13.28515625" style="18" customWidth="1"/>
    <col min="16135" max="16135" width="22" style="18" customWidth="1"/>
    <col min="16136" max="16136" width="5.85546875" style="18" customWidth="1"/>
    <col min="16137" max="16141" width="9.140625" style="18"/>
    <col min="16142" max="16142" width="33.7109375" style="18" customWidth="1"/>
    <col min="16143" max="16384" width="9.140625" style="18"/>
  </cols>
  <sheetData>
    <row r="1" spans="1:215" s="22" customFormat="1" ht="44.25" customHeight="1" x14ac:dyDescent="0.2">
      <c r="A1" s="239" t="s">
        <v>181</v>
      </c>
      <c r="B1" s="249" t="s">
        <v>182</v>
      </c>
      <c r="C1" s="21" t="s">
        <v>224</v>
      </c>
      <c r="D1" s="249" t="s">
        <v>183</v>
      </c>
      <c r="E1" s="249" t="s">
        <v>184</v>
      </c>
      <c r="F1" s="262" t="s">
        <v>222</v>
      </c>
      <c r="G1" s="262" t="s">
        <v>185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</row>
    <row r="2" spans="1:215" s="22" customFormat="1" ht="27.75" customHeight="1" thickBot="1" x14ac:dyDescent="0.25">
      <c r="A2" s="240"/>
      <c r="B2" s="250"/>
      <c r="C2" s="23" t="s">
        <v>186</v>
      </c>
      <c r="D2" s="250"/>
      <c r="E2" s="250"/>
      <c r="F2" s="263"/>
      <c r="G2" s="263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</row>
    <row r="3" spans="1:215" ht="225.75" customHeight="1" thickBot="1" x14ac:dyDescent="0.25">
      <c r="A3" s="36" t="s">
        <v>187</v>
      </c>
      <c r="B3" s="24" t="s">
        <v>188</v>
      </c>
      <c r="C3" s="25" t="s">
        <v>189</v>
      </c>
      <c r="D3" s="26">
        <v>1</v>
      </c>
      <c r="E3" s="27" t="s">
        <v>125</v>
      </c>
      <c r="F3" s="132"/>
      <c r="G3" s="48">
        <f>ROUND(F3,2)*D3</f>
        <v>0</v>
      </c>
      <c r="J3" s="35"/>
    </row>
    <row r="4" spans="1:215" s="22" customFormat="1" ht="51.95" customHeight="1" x14ac:dyDescent="0.2">
      <c r="A4" s="239" t="s">
        <v>181</v>
      </c>
      <c r="B4" s="249" t="s">
        <v>182</v>
      </c>
      <c r="C4" s="21" t="s">
        <v>223</v>
      </c>
      <c r="D4" s="249" t="s">
        <v>183</v>
      </c>
      <c r="E4" s="249" t="s">
        <v>184</v>
      </c>
      <c r="F4" s="245" t="s">
        <v>222</v>
      </c>
      <c r="G4" s="251" t="s">
        <v>185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</row>
    <row r="5" spans="1:215" s="22" customFormat="1" ht="27.75" customHeight="1" thickBot="1" x14ac:dyDescent="0.25">
      <c r="A5" s="240"/>
      <c r="B5" s="250"/>
      <c r="C5" s="23" t="s">
        <v>186</v>
      </c>
      <c r="D5" s="250"/>
      <c r="E5" s="250"/>
      <c r="F5" s="246"/>
      <c r="G5" s="252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</row>
    <row r="6" spans="1:215" ht="17.25" customHeight="1" x14ac:dyDescent="0.2">
      <c r="A6" s="247" t="s">
        <v>226</v>
      </c>
      <c r="B6" s="257" t="s">
        <v>188</v>
      </c>
      <c r="C6" s="259" t="s">
        <v>190</v>
      </c>
      <c r="D6" s="260">
        <v>1</v>
      </c>
      <c r="E6" s="257" t="s">
        <v>125</v>
      </c>
      <c r="F6" s="253"/>
      <c r="G6" s="255">
        <f>ROUND(F6,2)*D6</f>
        <v>0</v>
      </c>
    </row>
    <row r="7" spans="1:215" ht="17.25" customHeight="1" x14ac:dyDescent="0.2">
      <c r="A7" s="248"/>
      <c r="B7" s="258"/>
      <c r="C7" s="259"/>
      <c r="D7" s="261"/>
      <c r="E7" s="258"/>
      <c r="F7" s="254"/>
      <c r="G7" s="256"/>
    </row>
    <row r="8" spans="1:215" ht="17.25" customHeight="1" x14ac:dyDescent="0.2">
      <c r="A8" s="248"/>
      <c r="B8" s="258"/>
      <c r="C8" s="259"/>
      <c r="D8" s="261"/>
      <c r="E8" s="258"/>
      <c r="F8" s="254"/>
      <c r="G8" s="256"/>
    </row>
    <row r="9" spans="1:215" ht="47.45" customHeight="1" thickBot="1" x14ac:dyDescent="0.25">
      <c r="A9" s="248"/>
      <c r="B9" s="258"/>
      <c r="C9" s="259"/>
      <c r="D9" s="261"/>
      <c r="E9" s="258"/>
      <c r="F9" s="254"/>
      <c r="G9" s="256"/>
    </row>
    <row r="10" spans="1:215" s="22" customFormat="1" ht="51.95" customHeight="1" x14ac:dyDescent="0.2">
      <c r="A10" s="239" t="s">
        <v>181</v>
      </c>
      <c r="B10" s="241" t="s">
        <v>182</v>
      </c>
      <c r="C10" s="21" t="s">
        <v>191</v>
      </c>
      <c r="D10" s="241" t="s">
        <v>183</v>
      </c>
      <c r="E10" s="241" t="s">
        <v>184</v>
      </c>
      <c r="F10" s="245" t="s">
        <v>222</v>
      </c>
      <c r="G10" s="243" t="s">
        <v>185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</row>
    <row r="11" spans="1:215" s="22" customFormat="1" ht="27.75" customHeight="1" thickBot="1" x14ac:dyDescent="0.25">
      <c r="A11" s="240"/>
      <c r="B11" s="242"/>
      <c r="C11" s="23" t="s">
        <v>186</v>
      </c>
      <c r="D11" s="242"/>
      <c r="E11" s="242"/>
      <c r="F11" s="246"/>
      <c r="G11" s="244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</row>
    <row r="12" spans="1:215" ht="27.75" customHeight="1" thickBot="1" x14ac:dyDescent="0.25">
      <c r="A12" s="37" t="s">
        <v>187</v>
      </c>
      <c r="B12" s="38" t="s">
        <v>188</v>
      </c>
      <c r="C12" s="38" t="s">
        <v>192</v>
      </c>
      <c r="D12" s="38">
        <v>1</v>
      </c>
      <c r="E12" s="38" t="s">
        <v>125</v>
      </c>
      <c r="F12" s="133"/>
      <c r="G12" s="48">
        <f>ROUND(F12,2)*D12</f>
        <v>0</v>
      </c>
    </row>
    <row r="13" spans="1:215" ht="16.5" thickBot="1" x14ac:dyDescent="0.25">
      <c r="A13" s="29"/>
      <c r="B13" s="30"/>
      <c r="C13" s="31"/>
      <c r="D13" s="32"/>
      <c r="E13" s="32"/>
      <c r="F13" s="32"/>
      <c r="G13" s="49"/>
    </row>
    <row r="14" spans="1:215" ht="42.75" customHeight="1" thickBot="1" x14ac:dyDescent="0.25">
      <c r="A14" s="234" t="s">
        <v>193</v>
      </c>
      <c r="B14" s="235"/>
      <c r="C14" s="236"/>
      <c r="D14" s="237" t="s">
        <v>194</v>
      </c>
      <c r="E14" s="238"/>
      <c r="F14" s="28"/>
      <c r="G14" s="50">
        <f>SUM(G3:G13)</f>
        <v>0</v>
      </c>
    </row>
    <row r="15" spans="1:215" ht="12.75" customHeight="1" x14ac:dyDescent="0.2">
      <c r="G15" s="33"/>
    </row>
    <row r="16" spans="1:215" ht="12.75" customHeight="1" x14ac:dyDescent="0.2">
      <c r="C16" s="34"/>
    </row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</sheetData>
  <sheetProtection algorithmName="SHA-512" hashValue="7K0f6kuhdrCFOmLwQluIjwIJR8EEdW99lMizC6mPlqIwY4NVs7A05X1w5FsMvKgI5pqoEgYjE738PEGY6jNtzg==" saltValue="OEnnVTb0A5BtkkECSFhKZA==" spinCount="100000" sheet="1" objects="1" scenarios="1"/>
  <mergeCells count="27">
    <mergeCell ref="G1:G2"/>
    <mergeCell ref="A1:A2"/>
    <mergeCell ref="B1:B2"/>
    <mergeCell ref="D1:D2"/>
    <mergeCell ref="E1:E2"/>
    <mergeCell ref="F1:F2"/>
    <mergeCell ref="G10:G11"/>
    <mergeCell ref="F10:F11"/>
    <mergeCell ref="A6:A9"/>
    <mergeCell ref="A4:A5"/>
    <mergeCell ref="B4:B5"/>
    <mergeCell ref="D4:D5"/>
    <mergeCell ref="E4:E5"/>
    <mergeCell ref="G4:G5"/>
    <mergeCell ref="F6:F9"/>
    <mergeCell ref="F4:F5"/>
    <mergeCell ref="G6:G9"/>
    <mergeCell ref="B6:B9"/>
    <mergeCell ref="C6:C9"/>
    <mergeCell ref="D6:D9"/>
    <mergeCell ref="E6:E9"/>
    <mergeCell ref="A14:C14"/>
    <mergeCell ref="D14:E14"/>
    <mergeCell ref="A10:A11"/>
    <mergeCell ref="B10:B11"/>
    <mergeCell ref="D10:D11"/>
    <mergeCell ref="E10:E11"/>
  </mergeCells>
  <pageMargins left="0.70866141732283472" right="0.70866141732283472" top="0.78740157480314965" bottom="0.78740157480314965" header="0.31496062992125984" footer="0.31496062992125984"/>
  <pageSetup paperSize="8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H4" sqref="H4"/>
    </sheetView>
  </sheetViews>
  <sheetFormatPr defaultColWidth="8.85546875" defaultRowHeight="12.75" x14ac:dyDescent="0.2"/>
  <cols>
    <col min="1" max="1" width="37.85546875" style="110" customWidth="1"/>
    <col min="2" max="2" width="17" style="110" customWidth="1"/>
    <col min="3" max="3" width="12.7109375" style="110" customWidth="1"/>
    <col min="4" max="7" width="14.7109375" style="110" customWidth="1"/>
    <col min="8" max="8" width="23.85546875" style="110" customWidth="1"/>
    <col min="9" max="16384" width="8.85546875" style="110"/>
  </cols>
  <sheetData>
    <row r="1" spans="1:8" ht="39" thickBot="1" x14ac:dyDescent="0.25">
      <c r="A1" s="107" t="s">
        <v>195</v>
      </c>
      <c r="B1" s="266" t="s">
        <v>118</v>
      </c>
      <c r="C1" s="266"/>
      <c r="D1" s="108" t="s">
        <v>206</v>
      </c>
      <c r="E1" s="108" t="s">
        <v>207</v>
      </c>
      <c r="F1" s="108" t="s">
        <v>211</v>
      </c>
      <c r="G1" s="108" t="s">
        <v>205</v>
      </c>
      <c r="H1" s="109" t="s">
        <v>212</v>
      </c>
    </row>
    <row r="2" spans="1:8" ht="45" x14ac:dyDescent="0.2">
      <c r="A2" s="111" t="s">
        <v>208</v>
      </c>
      <c r="B2" s="112">
        <v>1</v>
      </c>
      <c r="C2" s="113" t="s">
        <v>204</v>
      </c>
      <c r="D2" s="104"/>
      <c r="E2" s="114">
        <v>1</v>
      </c>
      <c r="F2" s="115">
        <v>2</v>
      </c>
      <c r="G2" s="116">
        <f>ROUND(D2,2)*E2</f>
        <v>0</v>
      </c>
      <c r="H2" s="117">
        <f>G2*2</f>
        <v>0</v>
      </c>
    </row>
    <row r="3" spans="1:8" ht="120" x14ac:dyDescent="0.2">
      <c r="A3" s="118" t="s">
        <v>216</v>
      </c>
      <c r="B3" s="119">
        <v>1</v>
      </c>
      <c r="C3" s="119" t="s">
        <v>199</v>
      </c>
      <c r="D3" s="105"/>
      <c r="E3" s="119">
        <v>5</v>
      </c>
      <c r="F3" s="120">
        <v>10</v>
      </c>
      <c r="G3" s="121">
        <f>E3*ROUND(D3,2)</f>
        <v>0</v>
      </c>
      <c r="H3" s="122">
        <f>G3*2</f>
        <v>0</v>
      </c>
    </row>
    <row r="4" spans="1:8" ht="45.75" thickBot="1" x14ac:dyDescent="0.25">
      <c r="A4" s="123" t="s">
        <v>217</v>
      </c>
      <c r="B4" s="124">
        <v>1</v>
      </c>
      <c r="C4" s="124" t="s">
        <v>199</v>
      </c>
      <c r="D4" s="106"/>
      <c r="E4" s="125">
        <v>3</v>
      </c>
      <c r="F4" s="126">
        <v>6</v>
      </c>
      <c r="G4" s="127">
        <f>E4*ROUND(D4,2)</f>
        <v>0</v>
      </c>
      <c r="H4" s="128">
        <f>G4*2</f>
        <v>0</v>
      </c>
    </row>
    <row r="5" spans="1:8" ht="18.75" thickBot="1" x14ac:dyDescent="0.25">
      <c r="A5" s="264" t="s">
        <v>214</v>
      </c>
      <c r="B5" s="265"/>
      <c r="C5" s="265"/>
      <c r="D5" s="265"/>
      <c r="E5" s="129"/>
      <c r="F5" s="129"/>
      <c r="G5" s="130"/>
      <c r="H5" s="131">
        <f>H2+H3+H4</f>
        <v>0</v>
      </c>
    </row>
    <row r="6" spans="1:8" ht="54.75" customHeight="1" x14ac:dyDescent="0.2">
      <c r="A6" s="267" t="s">
        <v>213</v>
      </c>
      <c r="B6" s="268"/>
      <c r="C6" s="268"/>
      <c r="D6" s="268"/>
      <c r="E6" s="268"/>
      <c r="F6" s="268"/>
      <c r="G6" s="268"/>
      <c r="H6" s="268"/>
    </row>
  </sheetData>
  <sheetProtection algorithmName="SHA-512" hashValue="hiz9fUsTp24ZPlaV9l7KdRvyhiBjDzo+Lu0/rtkyfSuPiS+4bajupX3tB4CJ7VZ3SyYPr+TwXZZm/86Dyw+NRQ==" saltValue="f6LGvNABzU23fjjxpdKXrA==" spinCount="100000" sheet="1" objects="1" scenarios="1"/>
  <protectedRanges>
    <protectedRange sqref="D2:D4" name="Oblast1"/>
  </protectedRanges>
  <mergeCells count="3">
    <mergeCell ref="A5:D5"/>
    <mergeCell ref="B1:C1"/>
    <mergeCell ref="A6:H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Rekapitulace</vt:lpstr>
      <vt:lpstr>ELEKTRO</vt:lpstr>
      <vt:lpstr>AVT</vt:lpstr>
      <vt:lpstr>SVĚTLA</vt:lpstr>
      <vt:lpstr>INTERIÉR</vt:lpstr>
      <vt:lpstr>OBSAHY_NASAZENÍ</vt:lpstr>
      <vt:lpstr>Provozní podpora+budoucí rozvoj</vt:lpstr>
      <vt:lpstr>AVT!Excel_BuiltIn_Print_Titles_1</vt:lpstr>
      <vt:lpstr>SVĚTLA!Excel_BuiltIn_Print_Titles_1</vt:lpstr>
      <vt:lpstr>AVT!Názvy_tisku</vt:lpstr>
      <vt:lpstr>SVĚTLA!Názvy_tisku</vt:lpstr>
      <vt:lpstr>AVT!Oblast_tisku</vt:lpstr>
      <vt:lpstr>INTERIÉR!Oblast_tisku</vt:lpstr>
      <vt:lpstr>Rekapitulace!Oblast_tisku</vt:lpstr>
      <vt:lpstr>SVĚTLA!Oblast_tisku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Jiří Jelínek</dc:creator>
  <cp:keywords/>
  <dc:description/>
  <cp:lastModifiedBy>Dyluš Vojtěch</cp:lastModifiedBy>
  <cp:revision/>
  <cp:lastPrinted>2024-09-16T08:02:52Z</cp:lastPrinted>
  <dcterms:created xsi:type="dcterms:W3CDTF">2020-08-10T08:53:14Z</dcterms:created>
  <dcterms:modified xsi:type="dcterms:W3CDTF">2025-04-14T11:09:16Z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1029	1029</vt:lpwstr>
  </property>
</Properties>
</file>