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T:\Veřejné zakázky\2024 veřejné zakázky\24074 - OŘ - Vybudování doplňkové expozice Návštěvnického Centra ČNB v Praze\ZD vč. příloh\"/>
    </mc:Choice>
  </mc:AlternateContent>
  <bookViews>
    <workbookView xWindow="-120" yWindow="-120" windowWidth="29040" windowHeight="15840" activeTab="6"/>
  </bookViews>
  <sheets>
    <sheet name="Rekapitulace" sheetId="3" r:id="rId1"/>
    <sheet name="ELEKTRO" sheetId="10" r:id="rId2"/>
    <sheet name="AVT" sheetId="1" r:id="rId3"/>
    <sheet name="SVĚTLA" sheetId="4" r:id="rId4"/>
    <sheet name="INTERIÉR" sheetId="5" r:id="rId5"/>
    <sheet name="OBSAHY_NASAZENÍ" sheetId="7" r:id="rId6"/>
    <sheet name="Provozní podpora+budoucí rozvoj" sheetId="11" r:id="rId7"/>
  </sheets>
  <definedNames>
    <definedName name="_xlnm._FilterDatabase" localSheetId="2" hidden="1">AVT!$A$1:$H$95</definedName>
    <definedName name="_xlnm._FilterDatabase" localSheetId="4" hidden="1">INTERIÉR!$A$1:$G$18</definedName>
    <definedName name="_xlnm._FilterDatabase" localSheetId="3" hidden="1">SVĚTLA!$A$1:$K$33</definedName>
    <definedName name="AL_obvodový_plášť">#REF!</definedName>
    <definedName name="Excel_BuiltIn_Print_Titles_1" localSheetId="2">AVT!$D$2:$HN$2</definedName>
    <definedName name="Excel_BuiltIn_Print_Titles_1" localSheetId="4">INTERIÉR!#REF!</definedName>
    <definedName name="Excel_BuiltIn_Print_Titles_1" localSheetId="0">Rekapitulace!#REF!</definedName>
    <definedName name="Excel_BuiltIn_Print_Titles_1" localSheetId="3">SVĚTLA!$D$2:$HR$2</definedName>
    <definedName name="Excel_BuiltIn_Print_Titles_1">#REF!</definedName>
    <definedName name="IS">#REF!</definedName>
    <definedName name="Izolace_akustické">#REF!</definedName>
    <definedName name="Izolace_proti_vodě">#REF!</definedName>
    <definedName name="Komunikace">#REF!</definedName>
    <definedName name="Konstrukce_klempířské">#REF!</definedName>
    <definedName name="Konstrukce_tesařské">#REF!</definedName>
    <definedName name="Konstrukce_truhlářské">#REF!</definedName>
    <definedName name="Kovové_stavební_doplňkové_konstrukce">#REF!</definedName>
    <definedName name="KSDK">#REF!</definedName>
    <definedName name="Malby__tapety__nátěry__nástřiky">#REF!</definedName>
    <definedName name="NaVedomi">#REF!</definedName>
    <definedName name="_xlnm.Print_Titles" localSheetId="2">AVT!$2:$2</definedName>
    <definedName name="_xlnm.Print_Titles" localSheetId="3">SVĚTLA!$2:$2</definedName>
    <definedName name="Objekty">#REF!</definedName>
    <definedName name="Obklady_keramické">#REF!</definedName>
    <definedName name="_xlnm.Print_Area" localSheetId="2">AVT!$A$2:$H$78</definedName>
    <definedName name="_xlnm.Print_Area" localSheetId="4">INTERIÉR!$A$1:$G$44</definedName>
    <definedName name="_xlnm.Print_Area" localSheetId="0">Rekapitulace!$A$1:$E$15</definedName>
    <definedName name="_xlnm.Print_Area" localSheetId="3">SVĚTLA!$A$2:$K$16</definedName>
    <definedName name="Ostatní_výrobky">#REF!</definedName>
    <definedName name="OUD">#REF!</definedName>
    <definedName name="Podhl">#REF!</definedName>
    <definedName name="Podhledy">#REF!</definedName>
    <definedName name="Predmet">#REF!</definedName>
    <definedName name="Prilohy">#REF!</definedName>
    <definedName name="PS">#REF!</definedName>
    <definedName name="REKAPITULACE">#REF!</definedName>
    <definedName name="Sádrokartonové_konstrukce">#REF!</definedName>
    <definedName name="Vodorovné_konstrukce">#REF!</definedName>
    <definedName name="Z_4D0D2B2A_9DF8_458C_AAEE_86A80A3339F0_.wvu.Cols" localSheetId="2" hidden="1">AVT!#REF!</definedName>
    <definedName name="Z_4D0D2B2A_9DF8_458C_AAEE_86A80A3339F0_.wvu.Cols" localSheetId="4" hidden="1">INTERIÉR!#REF!</definedName>
    <definedName name="Z_4D0D2B2A_9DF8_458C_AAEE_86A80A3339F0_.wvu.Cols" localSheetId="3" hidden="1">SVĚTLA!#REF!</definedName>
    <definedName name="Z_4D0D2B2A_9DF8_458C_AAEE_86A80A3339F0_.wvu.FilterData" localSheetId="2" hidden="1">AVT!$A$2:$H$95</definedName>
    <definedName name="Z_4D0D2B2A_9DF8_458C_AAEE_86A80A3339F0_.wvu.FilterData" localSheetId="4" hidden="1">INTERIÉR!$A$2:$G$18</definedName>
    <definedName name="Z_4D0D2B2A_9DF8_458C_AAEE_86A80A3339F0_.wvu.FilterData" localSheetId="3" hidden="1">SVĚTLA!$A$2:$K$33</definedName>
    <definedName name="Z_4D0D2B2A_9DF8_458C_AAEE_86A80A3339F0_.wvu.PrintArea" localSheetId="2" hidden="1">AVT!$A$2:$H$95</definedName>
    <definedName name="Z_4D0D2B2A_9DF8_458C_AAEE_86A80A3339F0_.wvu.PrintArea" localSheetId="4" hidden="1">INTERIÉR!$A$2:$G$18</definedName>
    <definedName name="Z_4D0D2B2A_9DF8_458C_AAEE_86A80A3339F0_.wvu.PrintArea" localSheetId="3" hidden="1">SVĚTLA!$A$2:$K$33</definedName>
    <definedName name="Z_4D0D2B2A_9DF8_458C_AAEE_86A80A3339F0_.wvu.PrintTitles" localSheetId="2" hidden="1">AVT!$2:$2</definedName>
    <definedName name="Z_4D0D2B2A_9DF8_458C_AAEE_86A80A3339F0_.wvu.PrintTitles" localSheetId="4" hidden="1">INTERIÉR!#REF!</definedName>
    <definedName name="Z_4D0D2B2A_9DF8_458C_AAEE_86A80A3339F0_.wvu.PrintTitles" localSheetId="3" hidden="1">SVĚTLA!$2:$2</definedName>
    <definedName name="Z_663F3EEA_54DF_4CA4_AC64_811AA139A51B_.wvu.FilterData" localSheetId="2" hidden="1">AVT!$A$2:$H$95</definedName>
    <definedName name="Z_663F3EEA_54DF_4CA4_AC64_811AA139A51B_.wvu.FilterData" localSheetId="4" hidden="1">INTERIÉR!$A$2:$G$18</definedName>
    <definedName name="Z_663F3EEA_54DF_4CA4_AC64_811AA139A51B_.wvu.FilterData" localSheetId="3" hidden="1">SVĚTLA!$A$2:$K$33</definedName>
    <definedName name="Z_8739B187_5193_4A50_AB3C_AACA053D53F9_.wvu.Cols" localSheetId="2" hidden="1">AVT!#REF!</definedName>
    <definedName name="Z_8739B187_5193_4A50_AB3C_AACA053D53F9_.wvu.Cols" localSheetId="4" hidden="1">INTERIÉR!#REF!</definedName>
    <definedName name="Z_8739B187_5193_4A50_AB3C_AACA053D53F9_.wvu.Cols" localSheetId="3" hidden="1">SVĚTLA!#REF!</definedName>
    <definedName name="Z_8739B187_5193_4A50_AB3C_AACA053D53F9_.wvu.FilterData" localSheetId="2" hidden="1">AVT!$A$2:$H$95</definedName>
    <definedName name="Z_8739B187_5193_4A50_AB3C_AACA053D53F9_.wvu.FilterData" localSheetId="4" hidden="1">INTERIÉR!$A$2:$G$18</definedName>
    <definedName name="Z_8739B187_5193_4A50_AB3C_AACA053D53F9_.wvu.FilterData" localSheetId="3" hidden="1">SVĚTLA!$A$2:$K$33</definedName>
    <definedName name="Z_C813679C_1F25_4E8B_B995_533787F0CCF2_.wvu.Cols" localSheetId="2" hidden="1">AVT!#REF!</definedName>
    <definedName name="Z_C813679C_1F25_4E8B_B995_533787F0CCF2_.wvu.Cols" localSheetId="4" hidden="1">INTERIÉR!#REF!</definedName>
    <definedName name="Z_C813679C_1F25_4E8B_B995_533787F0CCF2_.wvu.Cols" localSheetId="3" hidden="1">SVĚTLA!#REF!</definedName>
    <definedName name="Z_C813679C_1F25_4E8B_B995_533787F0CCF2_.wvu.FilterData" localSheetId="2" hidden="1">AVT!$A$2:$H$95</definedName>
    <definedName name="Z_C813679C_1F25_4E8B_B995_533787F0CCF2_.wvu.FilterData" localSheetId="4" hidden="1">INTERIÉR!$A$2:$G$18</definedName>
    <definedName name="Z_C813679C_1F25_4E8B_B995_533787F0CCF2_.wvu.FilterData" localSheetId="3" hidden="1">SVĚTLA!$A$2:$K$33</definedName>
    <definedName name="Z_C813679C_1F25_4E8B_B995_533787F0CCF2_.wvu.PrintArea" localSheetId="2" hidden="1">AVT!$A$2:$H$95</definedName>
    <definedName name="Z_C813679C_1F25_4E8B_B995_533787F0CCF2_.wvu.PrintArea" localSheetId="4" hidden="1">INTERIÉR!$A$2:$G$18</definedName>
    <definedName name="Z_C813679C_1F25_4E8B_B995_533787F0CCF2_.wvu.PrintArea" localSheetId="3" hidden="1">SVĚTLA!$A$2:$K$33</definedName>
    <definedName name="Z_C813679C_1F25_4E8B_B995_533787F0CCF2_.wvu.PrintTitles" localSheetId="2" hidden="1">AVT!$2:$2</definedName>
    <definedName name="Z_C813679C_1F25_4E8B_B995_533787F0CCF2_.wvu.PrintTitles" localSheetId="4" hidden="1">INTERIÉR!#REF!</definedName>
    <definedName name="Z_C813679C_1F25_4E8B_B995_533787F0CCF2_.wvu.PrintTitles" localSheetId="3" hidden="1">SVĚTLA!$2:$2</definedName>
    <definedName name="Z_D80F4BCD_90E6_4CF9_BB80_CD28A212AF14_.wvu.Cols" localSheetId="2" hidden="1">AVT!#REF!</definedName>
    <definedName name="Z_D80F4BCD_90E6_4CF9_BB80_CD28A212AF14_.wvu.Cols" localSheetId="4" hidden="1">INTERIÉR!#REF!</definedName>
    <definedName name="Z_D80F4BCD_90E6_4CF9_BB80_CD28A212AF14_.wvu.Cols" localSheetId="3" hidden="1">SVĚTLA!#REF!</definedName>
    <definedName name="Z_D80F4BCD_90E6_4CF9_BB80_CD28A212AF14_.wvu.FilterData" localSheetId="2" hidden="1">AVT!$A$2:$H$95</definedName>
    <definedName name="Z_D80F4BCD_90E6_4CF9_BB80_CD28A212AF14_.wvu.FilterData" localSheetId="4" hidden="1">INTERIÉR!$A$2:$G$18</definedName>
    <definedName name="Z_D80F4BCD_90E6_4CF9_BB80_CD28A212AF14_.wvu.FilterData" localSheetId="3" hidden="1">SVĚTLA!$A$2:$K$33</definedName>
    <definedName name="Z_D80F4BCD_90E6_4CF9_BB80_CD28A212AF14_.wvu.PrintArea" localSheetId="2" hidden="1">AVT!$A$2:$H$95</definedName>
    <definedName name="Z_D80F4BCD_90E6_4CF9_BB80_CD28A212AF14_.wvu.PrintArea" localSheetId="4" hidden="1">INTERIÉR!$A$2:$G$18</definedName>
    <definedName name="Z_D80F4BCD_90E6_4CF9_BB80_CD28A212AF14_.wvu.PrintArea" localSheetId="3" hidden="1">SVĚTLA!$A$2:$K$33</definedName>
    <definedName name="Z_D80F4BCD_90E6_4CF9_BB80_CD28A212AF14_.wvu.PrintTitles" localSheetId="2" hidden="1">AVT!$2:$2</definedName>
    <definedName name="Z_D80F4BCD_90E6_4CF9_BB80_CD28A212AF14_.wvu.PrintTitles" localSheetId="4" hidden="1">INTERIÉR!#REF!</definedName>
    <definedName name="Z_D80F4BCD_90E6_4CF9_BB80_CD28A212AF14_.wvu.PrintTitles" localSheetId="3" hidden="1">SVĚTLA!$2:$2</definedName>
    <definedName name="Z_F18F5723_E1DD_4928_A1A8_38350028BAD1_.wvu.Cols" localSheetId="2" hidden="1">AVT!#REF!</definedName>
    <definedName name="Z_F18F5723_E1DD_4928_A1A8_38350028BAD1_.wvu.Cols" localSheetId="4" hidden="1">INTERIÉR!#REF!</definedName>
    <definedName name="Z_F18F5723_E1DD_4928_A1A8_38350028BAD1_.wvu.Cols" localSheetId="3" hidden="1">SVĚTLA!#REF!</definedName>
    <definedName name="Z_F18F5723_E1DD_4928_A1A8_38350028BAD1_.wvu.FilterData" localSheetId="2" hidden="1">AVT!$A$2:$H$2</definedName>
    <definedName name="Z_F18F5723_E1DD_4928_A1A8_38350028BAD1_.wvu.FilterData" localSheetId="4" hidden="1">INTERIÉR!#REF!</definedName>
    <definedName name="Z_F18F5723_E1DD_4928_A1A8_38350028BAD1_.wvu.FilterData" localSheetId="3" hidden="1">SVĚTLA!$A$2:$K$2</definedName>
    <definedName name="Z_F18F5723_E1DD_4928_A1A8_38350028BAD1_.wvu.PrintArea" localSheetId="2" hidden="1">AVT!$A$2:$H$94</definedName>
    <definedName name="Z_F18F5723_E1DD_4928_A1A8_38350028BAD1_.wvu.PrintArea" localSheetId="4" hidden="1">INTERIÉR!$A$2:$G$17</definedName>
    <definedName name="Z_F18F5723_E1DD_4928_A1A8_38350028BAD1_.wvu.PrintArea" localSheetId="3" hidden="1">SVĚTLA!$A$2:$K$32</definedName>
    <definedName name="Z_F18F5723_E1DD_4928_A1A8_38350028BAD1_.wvu.PrintTitles" localSheetId="2" hidden="1">AVT!$2:$2</definedName>
    <definedName name="Z_F18F5723_E1DD_4928_A1A8_38350028BAD1_.wvu.PrintTitles" localSheetId="4" hidden="1">INTERIÉR!#REF!</definedName>
    <definedName name="Z_F18F5723_E1DD_4928_A1A8_38350028BAD1_.wvu.PrintTitles" localSheetId="3" hidden="1">SVĚTLA!$2:$2</definedName>
    <definedName name="Základy">#REF!</definedName>
    <definedName name="Zemní_práce">#REF!</definedName>
    <definedName name="ZPRACOVATEL">#REF!</definedName>
    <definedName name="Zprava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K5" i="4"/>
  <c r="K6" i="4"/>
  <c r="G3" i="7"/>
  <c r="F46" i="10" l="1"/>
  <c r="G46" i="10" s="1"/>
  <c r="F45" i="10"/>
  <c r="G45" i="10" s="1"/>
  <c r="F43" i="10"/>
  <c r="G43" i="10" s="1"/>
  <c r="F42" i="10"/>
  <c r="G42" i="10" s="1"/>
  <c r="F41" i="10"/>
  <c r="G41" i="10" s="1"/>
  <c r="F39" i="10"/>
  <c r="G39" i="10" s="1"/>
  <c r="F38" i="10"/>
  <c r="G38" i="10" s="1"/>
  <c r="F37" i="10"/>
  <c r="G37" i="10" s="1"/>
  <c r="F36" i="10"/>
  <c r="G36" i="10" s="1"/>
  <c r="F35" i="10"/>
  <c r="G35" i="10" s="1"/>
  <c r="F33" i="10"/>
  <c r="G33" i="10" s="1"/>
  <c r="F32" i="10"/>
  <c r="G32" i="10" s="1"/>
  <c r="F30" i="10"/>
  <c r="G30" i="10" s="1"/>
  <c r="F29" i="10"/>
  <c r="G29" i="10" s="1"/>
  <c r="F28" i="10"/>
  <c r="G28" i="10" s="1"/>
  <c r="F27" i="10"/>
  <c r="G27" i="10" s="1"/>
  <c r="F26" i="10"/>
  <c r="G26" i="10" s="1"/>
  <c r="F25" i="10"/>
  <c r="G25" i="10" s="1"/>
  <c r="F24" i="10"/>
  <c r="G24" i="10" s="1"/>
  <c r="F23" i="10"/>
  <c r="G23" i="10" s="1"/>
  <c r="F22" i="10"/>
  <c r="G22" i="10" s="1"/>
  <c r="F21" i="10"/>
  <c r="G21" i="10" s="1"/>
  <c r="F20" i="10"/>
  <c r="G20" i="10" s="1"/>
  <c r="F18" i="10"/>
  <c r="G18" i="10" s="1"/>
  <c r="F17" i="10"/>
  <c r="G17" i="10" s="1"/>
  <c r="F15" i="10"/>
  <c r="G15" i="10" s="1"/>
  <c r="F12" i="10"/>
  <c r="G12" i="10" s="1"/>
  <c r="F3" i="10"/>
  <c r="G3" i="10" s="1"/>
  <c r="G19" i="7" l="1"/>
  <c r="G18" i="7"/>
  <c r="G17" i="7"/>
  <c r="G13" i="7"/>
  <c r="G12" i="7"/>
  <c r="G6" i="7"/>
  <c r="G5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5" i="5"/>
  <c r="G26" i="5"/>
  <c r="G27" i="5"/>
  <c r="G28" i="5"/>
  <c r="G29" i="5"/>
  <c r="G30" i="5"/>
  <c r="G31" i="5"/>
  <c r="G32" i="5"/>
  <c r="G35" i="5"/>
  <c r="G36" i="5"/>
  <c r="G37" i="5"/>
  <c r="G38" i="5"/>
  <c r="G39" i="5"/>
  <c r="G4" i="5"/>
  <c r="K15" i="4"/>
  <c r="K7" i="4"/>
  <c r="K8" i="4"/>
  <c r="K9" i="4"/>
  <c r="K10" i="4"/>
  <c r="K11" i="4"/>
  <c r="K12" i="4"/>
  <c r="K13" i="4"/>
  <c r="K14" i="4"/>
  <c r="H7" i="1"/>
  <c r="H8" i="1"/>
  <c r="H9" i="1"/>
  <c r="H10" i="1"/>
  <c r="H11" i="1"/>
  <c r="H12" i="1"/>
  <c r="H13" i="1"/>
  <c r="H14" i="1"/>
  <c r="H16" i="1"/>
  <c r="H17" i="1"/>
  <c r="H18" i="1"/>
  <c r="H19" i="1"/>
  <c r="H20" i="1"/>
  <c r="H21" i="1"/>
  <c r="H22" i="1"/>
  <c r="H23" i="1"/>
  <c r="H24" i="1"/>
  <c r="H26" i="1"/>
  <c r="H27" i="1"/>
  <c r="H28" i="1"/>
  <c r="H29" i="1"/>
  <c r="H30" i="1"/>
  <c r="H31" i="1"/>
  <c r="H32" i="1"/>
  <c r="H34" i="1"/>
  <c r="H35" i="1"/>
  <c r="H36" i="1"/>
  <c r="H37" i="1"/>
  <c r="H38" i="1"/>
  <c r="H39" i="1"/>
  <c r="H41" i="1"/>
  <c r="H42" i="1"/>
  <c r="H43" i="1"/>
  <c r="H44" i="1"/>
  <c r="H45" i="1"/>
  <c r="H47" i="1"/>
  <c r="H48" i="1"/>
  <c r="H49" i="1"/>
  <c r="H50" i="1"/>
  <c r="H51" i="1"/>
  <c r="H53" i="1"/>
  <c r="H54" i="1"/>
  <c r="H55" i="1"/>
  <c r="H56" i="1"/>
  <c r="H57" i="1"/>
  <c r="H58" i="1"/>
  <c r="H60" i="1"/>
  <c r="H61" i="1"/>
  <c r="H62" i="1"/>
  <c r="H63" i="1"/>
  <c r="H65" i="1"/>
  <c r="H66" i="1"/>
  <c r="H68" i="1"/>
  <c r="H69" i="1"/>
  <c r="H70" i="1"/>
  <c r="H72" i="1"/>
  <c r="H73" i="1"/>
  <c r="H74" i="1"/>
  <c r="H75" i="1"/>
  <c r="H76" i="1"/>
  <c r="G3" i="11" l="1"/>
  <c r="H3" i="11" s="1"/>
  <c r="G21" i="7" l="1"/>
  <c r="G4" i="11" l="1"/>
  <c r="H4" i="11" s="1"/>
  <c r="G2" i="11"/>
  <c r="H2" i="11" s="1"/>
  <c r="H5" i="11" l="1"/>
  <c r="C9" i="3" s="1"/>
  <c r="E9" i="3" s="1"/>
  <c r="G44" i="10" l="1"/>
  <c r="G13" i="10"/>
  <c r="G31" i="10" l="1"/>
  <c r="G2" i="10"/>
  <c r="G40" i="10"/>
  <c r="G34" i="10"/>
  <c r="G19" i="10"/>
  <c r="G47" i="10" l="1"/>
  <c r="C4" i="3" s="1"/>
  <c r="E4" i="3" s="1"/>
  <c r="D25" i="1" l="1"/>
  <c r="D71" i="1" l="1"/>
  <c r="E27" i="5" l="1"/>
  <c r="D40" i="1" l="1"/>
  <c r="D33" i="1"/>
  <c r="G42" i="5" l="1"/>
  <c r="H78" i="1" l="1"/>
  <c r="C5" i="3" s="1"/>
  <c r="D15" i="1"/>
  <c r="D46" i="1"/>
  <c r="D52" i="1"/>
  <c r="D67" i="1"/>
  <c r="D5" i="1"/>
  <c r="D59" i="1"/>
  <c r="B6" i="3" l="1"/>
  <c r="K16" i="4" l="1"/>
  <c r="C6" i="3" s="1"/>
  <c r="E6" i="3" s="1"/>
  <c r="B5" i="3" l="1"/>
  <c r="E5" i="3" l="1"/>
  <c r="C7" i="3"/>
  <c r="E7" i="3" s="1"/>
  <c r="C8" i="3"/>
  <c r="E8" i="3" s="1"/>
  <c r="E10" i="3" l="1"/>
</calcChain>
</file>

<file path=xl/sharedStrings.xml><?xml version="1.0" encoding="utf-8"?>
<sst xmlns="http://schemas.openxmlformats.org/spreadsheetml/2006/main" count="609" uniqueCount="330">
  <si>
    <t>pořadové číslo</t>
  </si>
  <si>
    <t>popis</t>
  </si>
  <si>
    <t>Kč/jednotka bez_DPH</t>
  </si>
  <si>
    <t>počet</t>
  </si>
  <si>
    <t>cena celkem / Kč bez DPH</t>
  </si>
  <si>
    <t>Alois Rašín a pilíře českého ekonomického myšlení</t>
  </si>
  <si>
    <t>Interiér expozice včetně povrchů, výroby fundusů, mobiliáře a vložených předmětů</t>
  </si>
  <si>
    <t>Obsahy_Nasazení (Odkazuje se na 5_OBSAH_NASAZENÍ)</t>
  </si>
  <si>
    <t>Cena celkem bez DPH:</t>
  </si>
  <si>
    <t>místnost/kód v projektu</t>
  </si>
  <si>
    <t>název</t>
  </si>
  <si>
    <t>referenční výrobce</t>
  </si>
  <si>
    <t>referenční typové označení</t>
  </si>
  <si>
    <t>popis - minimální parametry</t>
  </si>
  <si>
    <t>množstevní jednotka</t>
  </si>
  <si>
    <t>Množství</t>
  </si>
  <si>
    <t>cena celkem bez DPH</t>
  </si>
  <si>
    <t>AV technika (odkazuje se na složku 4_PD_AV_Technika_Světelný_design)</t>
  </si>
  <si>
    <t>2S101 - AVE01 - stůl s 5 displeji na výšku</t>
  </si>
  <si>
    <t>AVE01</t>
  </si>
  <si>
    <t>Profesionální LCD monitor</t>
  </si>
  <si>
    <t>LCD profesionální displej 65", IPS s LED podsvícením, rozlišení 3840 x 2160, haze min. 28%, jas 500nit, kontrast 1000:1, odezva 8ms, provoz 24/7, orientace landscape/portrait, 3x HDMI, 1x DP, USB, LAN, RS232, media player, tloušťka max. 41mm</t>
  </si>
  <si>
    <t>ks</t>
  </si>
  <si>
    <t>Nástěnný náklopný držák displeje</t>
  </si>
  <si>
    <t>Držák pro displej v orientaci na výšku kompatibilní s použitým displejem. Minimální nosnost dle hmotnosti použitého displeje. Standard VESA s roztečí dle použitého  displeje. Možnost horizontálního posunu po instalaci doleva a doprava, možnost vysunutí displeje směrem nahoru a následně vyjmutí displeje vodorovným směrem. Možnost doladění výšky a vodováhy pro instalaci. Pozn. Držák bude připevněn na konstrukci stolu (součást interiéru - není dodávkou AV techniky) a musí spolu s konstrukcí stolu umožnit jednoduchý servis (vyjmutí) displeje po odejmutí rámečků stolu.</t>
  </si>
  <si>
    <t>Multimediální přehrávač</t>
  </si>
  <si>
    <t>Přehrávač bez otočných součásti a s pasivním chlazením. Minimální parametry: podpora 4K@60Hz, možnost vytvoření více zónového obsahu s videem, obrázky, RSSFeed či HTML, možnost synchronizace, formáty zobrazení H.265, H.264(MPEG-4, Part 10), MPEG-2, MPEG-1, .ts, .mpg, .vob, .mov, .mp4, .m2ts, BMP, JPEG, PNG, MP2, MP3, AAC, and WAV (průchozí AC3), podpora HTML5, uložiště dat microSD karta nebo vnitřní úložiště min. 4GB, 3.5mm audio výstup, HDMI 2.0a výstup, Gigabit Ethernet. Synchronizace s ostatními přehrávači.</t>
  </si>
  <si>
    <t>Reproduktorová soustava</t>
  </si>
  <si>
    <t>Dvoupásmová podhledová reprosoustava, min. parametry 30W / 8Ω,  max. 70Hz– min. 15kHz, 130° pokrytí, ø max. 240mm. výška max. 100 mm, váha max. 2 kg</t>
  </si>
  <si>
    <t>Reproduktorová soustava - krycí mřížka</t>
  </si>
  <si>
    <t>Černá krycí mřížka podhledové reprosoustavy.</t>
  </si>
  <si>
    <t>Zesilovač</t>
  </si>
  <si>
    <t>Řiditelný zesilovač s přepínáním vstupů,  min. parametry: 2x stereo analogový vstup, 2x 45W /4Ω, 20 Hz - 20 kHz, nastavení výšek a basů, 19" rack uchycení, řízení LAN nebo RS-232.</t>
  </si>
  <si>
    <t>Kabeláž a montážní materiál</t>
  </si>
  <si>
    <t>Propojovací kabeláž a drobný montážní materiál.</t>
  </si>
  <si>
    <t>Vestavný rack</t>
  </si>
  <si>
    <t>Vestavný 19" rack -lehká hliníková otevřená konstrukce pro snadnou manipulaci při instalaci - výška 600 mm. Včetně napájecí lišty a montážních úchytů.</t>
  </si>
  <si>
    <t>Instalace displejů, přehrávačů a ozvučení</t>
  </si>
  <si>
    <t>Instalace displejů a přehrávačů do sestavy stolů, základní signálové nastavení, přesné nastavení pozic na držácích, zakrytování. Instalace ozvučení, zprovoznění ozvučení.</t>
  </si>
  <si>
    <t>2S101 - AVE02 - velkoplošná projekce na stěnu</t>
  </si>
  <si>
    <t>AVE02</t>
  </si>
  <si>
    <t>Datový projektor</t>
  </si>
  <si>
    <t>Datový projektor, technologie laser + 3LCD, rozlišení min. 1920x 1200,  výkon  min. 6000 lumenů,  obrazové vstupy min. 1x HDMI, HDBaseT, projekční poměr max. od 1,1:1, barva černá.</t>
  </si>
  <si>
    <t>Držák projektoru</t>
  </si>
  <si>
    <t>Klasický stropní držák projektoru včetně univarzálního adaptéru, s možností nastavení projektoru do správné polohy. Barva černá.</t>
  </si>
  <si>
    <t>Převodník HDMI</t>
  </si>
  <si>
    <t>Převodník signálu HDMI na HDBase-T - vysílač</t>
  </si>
  <si>
    <t>Instalace projektoru a přehrávače</t>
  </si>
  <si>
    <t>Instalace projektoru a přehrávače - kotvení držáku projektoru, instalace zákrytu projektoru, včetně instalace přehrávače, zapojení a nastavení signálů a geometrie obrazu. Instalace ozvučení, zprovoznění ozvučení.</t>
  </si>
  <si>
    <t>2S101 - AVE03 - velkoplošná projekce na vstupní dveře</t>
  </si>
  <si>
    <t>AVE03</t>
  </si>
  <si>
    <t>Datový projektor, technologie laser + 3LCD, rozlišení min. 1920x 1200,  výkon  min. 7000 lumenů,  obrazové vstupy min. 1x HDMI, HDBaseT, hmotnost max. 18 kg. Bez objektivu, barva černá.</t>
  </si>
  <si>
    <t>Objektiv projektoru</t>
  </si>
  <si>
    <t>Objektiv k projektoru. Projekční vzdálenost max. 0,8 - min. 0,9:1.</t>
  </si>
  <si>
    <t>Instalace projektoru a přehrávače - kotvení držáku projektoru, instalace zákrytu projektoru, včetně instalace přehrávače, zapojení a nastavení signálů a geometrie obrazu.</t>
  </si>
  <si>
    <t>2S101 - AVE04 - postava</t>
  </si>
  <si>
    <t>AVE04</t>
  </si>
  <si>
    <t>Zesilovač - společný pro AVE05</t>
  </si>
  <si>
    <t>Audio přehráva čbez otočných součásti a s pasivním chlazením. Minimální parametry: podpora formátu WAV, AAC, TS, MP2, MP3, MP4, MOV, MP2TS, FastEthernet, synchronizace s ostatními přehrávači.</t>
  </si>
  <si>
    <t>Instalace techniky</t>
  </si>
  <si>
    <t>Instalace a nastavení ozvučení.</t>
  </si>
  <si>
    <t>2S101 - AVE05 - postava</t>
  </si>
  <si>
    <t>AVE05</t>
  </si>
  <si>
    <t>2S802 - AVE06 - sloup databáze</t>
  </si>
  <si>
    <t>AVE06</t>
  </si>
  <si>
    <t>Dotykový LCD displej</t>
  </si>
  <si>
    <t xml:space="preserve">Profesionální dotykový LCD displej určený pro provoz 24/7. Úhlopříčka 32", rozlišení 1920x1080, min. 10 současných dotyků. Jas min. 350 cd/m2, vstup HDMI, USB. Určený pro zabudování. </t>
  </si>
  <si>
    <t>Držák displeje pro zabudování</t>
  </si>
  <si>
    <t xml:space="preserve">Atypický držák displeje a techniky pro zabudování do panelu. Velikost dle použitého displeje. Včetně kovového krycího rámečku displeje v černém provedení. Anti vandal provedení, zabraňující jakémukoliv nedbornému přístupu k technice. Kovové provedení s odolnou povrchovou úpravou. Systém vyjmutí displeje z čelní strany pro přístup k technice uchycené na držáku za displejem. Přichycení displeje na zadní část držáku šrouby. Zákryt (rámeček) displeje mosazným plechem je součástí rozpočtu interiéru. </t>
  </si>
  <si>
    <t>PC sestava</t>
  </si>
  <si>
    <t>PC - case mini. Rozměry max. rozměrů 200x40x200 mm s min. 45W zdrojem, výkonem CPU min. 3800 bodu dle nezávislého testu cpubenchmark.net, operační paměti min. 8GB DDR3, interní uložiště s kapacitou min. 128GB SSD, Gbit síťovou kartou, WiFi ac (2x2) + BT, obsahuje min. 1x DP podporující rozlišení až 3840 x 2160@60Hz, min. 1xUSB 3.1, 1xUSB 2.0, včetně licence modulární verze operačního systému s podporou dotyků, AD (domény) a SW multimediálního obsahu.</t>
  </si>
  <si>
    <t>Instalace displeje a PC</t>
  </si>
  <si>
    <t>Instalace displeje a PC do sloupu, základní signálové nastavení, přesné nastavení pozic na držácích, zakrytování. I</t>
  </si>
  <si>
    <t>2S802 - AVE07 - směrové ozvučení osobností</t>
  </si>
  <si>
    <t>AVE07</t>
  </si>
  <si>
    <t xml:space="preserve">Aktivní směrový reproduktor pro zónově vymezené ozvučen, rozsah max. 350 Hz - min. 8 kHz, příkon min. 20W, směrová charakteristika méně než 15° (-10dB), velikost max. 180x80x50 mm, černý, včetně držáku pro vestavbu. </t>
  </si>
  <si>
    <t>Anti-vandal spínač</t>
  </si>
  <si>
    <t>Antivandal tlačítkový spínač s otvorem pro zabudování 19 mm, bez podsvětlení.</t>
  </si>
  <si>
    <t>Čidlo</t>
  </si>
  <si>
    <t>Infra spínač pro detekci pohybu - provedení do vestavby, průměr max. 25 mm, včetně napájecího zdroje.</t>
  </si>
  <si>
    <t>Instalace a nastavení směrového ozvučení včetně přehrávačů.</t>
  </si>
  <si>
    <t>Řídicí systém expozice</t>
  </si>
  <si>
    <t>Kontrolér řídicího systému expozice</t>
  </si>
  <si>
    <r>
      <t>Kontrolér řídicího systému. Minimální t</t>
    </r>
    <r>
      <rPr>
        <sz val="10"/>
        <color indexed="8"/>
        <rFont val="Arial"/>
        <family val="2"/>
        <charset val="238"/>
      </rPr>
      <t>echnické parametry kontroléru: min. 256MB RAM, 1x LAN, slot pro SD kartu nebo vestavné úložiště (min. 4GB), vestavěný webový server, kapacita pro min. 30 TCP Client pro ovládání techniky po TCP IP.</t>
    </r>
  </si>
  <si>
    <t>PoE adaptér</t>
  </si>
  <si>
    <t>802.3at PoE+ adaptér dodávající elektrickou energii po ethernetovém kabelu - min. 30W, Gigabit Ethernet.</t>
  </si>
  <si>
    <t>Kontrolér DALI</t>
  </si>
  <si>
    <t xml:space="preserve">DALI-2 řídící jednotka -  minimální parametry: podpora 128 DALI adres na dvou sběrnicových kanálech. Maximální zatížení 2x250mA (2x240mA garantováno) napájení 2x20 VDC  připojení do systému pomocí LAN (RJ45). instalace na DIN lištu.
napájení:  240 VAC (nominal) 
</t>
  </si>
  <si>
    <t>Relé</t>
  </si>
  <si>
    <t xml:space="preserve">Relé modul/DIN 8x 16A s minimálními parametry: s integrovaným LED displejem k monitorování, ruční konfiguraci a ovládání (8x jeden kanál = 8 adres DALI, 4 skupiny dvoukanálové = 4 adresy DALI, 2 skupiny čtyřkanálové = 2 adresy DALI). Maximální zatížení 16A odporové/žhavící  10A HID (cos φ=0,6) High inrush kontakty (800 A při 200 µs)  spotřeba 1,1W  vnitřní ztráty 2,1W  + max 1,6W/kanál  OVER-RIDE (OVR)  S-DIM nebo DMX. Jednotka pro spínání osmi kanálů 8x 16 A v provedení do rozvaděče instalace na DIN lištu. napájení: 240 VAC (400 VAC mezi kanály) </t>
  </si>
  <si>
    <t>hod</t>
  </si>
  <si>
    <t>Operační systém expozice (OSE)</t>
  </si>
  <si>
    <t>OSE</t>
  </si>
  <si>
    <t>OSE client PC</t>
  </si>
  <si>
    <t>Licence OSE client pro exponáty s PC pro OSE  - jedna licence pro každé PC. OSE kompatibilní se systém využívaným v Návštěvnickém centru ČNB v Praze, využívající OSE-Core (jádro systému) v NC ČNB v Praze.  V Praze je využíván operační systém V-Pass.</t>
  </si>
  <si>
    <t>OSE client MP</t>
  </si>
  <si>
    <t>Licence OSE client pro exponáty s přehrávači pro OSE  - jedna licence pro 4 multimediální přehrávače (MP). OSE kompatibilní se systém využívaným v Návštěvnickém centru ČNB v Praze, využívající OSE-Core (jádro systému) v NC ČNB v Praze. V Praze je využíván operační systém V-Pass.</t>
  </si>
  <si>
    <t>Instalace OSE a nastavení</t>
  </si>
  <si>
    <t>Instalace OSE client na jednotlivá PC, přehrávače a nastavení OSE.</t>
  </si>
  <si>
    <t>Realizace a zprovoznění expozice</t>
  </si>
  <si>
    <t>Zprovoznění</t>
  </si>
  <si>
    <t>Zprovoznění a odzkoušení celého systému expozice.</t>
  </si>
  <si>
    <t>Zaškolení</t>
  </si>
  <si>
    <t>Zaškolení a předvedení funkčnosti celého systému expozice, včetně jednotlivých exponátů s AVT.</t>
  </si>
  <si>
    <t>Vedlejší projektové náklady</t>
  </si>
  <si>
    <t xml:space="preserve">Řízení projektu AVT, ostatní práce jinde neuvedené a potřebné k provádění </t>
  </si>
  <si>
    <t>Doprava</t>
  </si>
  <si>
    <t>Doprava.</t>
  </si>
  <si>
    <t>CENA CELKEM BEZ DPH:</t>
  </si>
  <si>
    <t>kód v projektu</t>
  </si>
  <si>
    <t>sleva %</t>
  </si>
  <si>
    <t>Osvětlení - expoziční a provozní (odkazuje se na složku 4_PD_AV_Technika_Světelný_design)</t>
  </si>
  <si>
    <t>S1</t>
  </si>
  <si>
    <t>Lištové svítidlo DALI</t>
  </si>
  <si>
    <t>S1+</t>
  </si>
  <si>
    <t>Čočka pro svítidlo</t>
  </si>
  <si>
    <t>optická čočka oval flood. Podrobná specifikace dle knihy svítidel.</t>
  </si>
  <si>
    <t>S2</t>
  </si>
  <si>
    <t>S3</t>
  </si>
  <si>
    <t>Lištové svítidla rámovací, 3000K, DALI. Podrobná specifikace dle knihy svítidel.</t>
  </si>
  <si>
    <t>LS</t>
  </si>
  <si>
    <t>Lištový systém 4m</t>
  </si>
  <si>
    <t>Lištový systém 4 m. Podrobná specifikace dle knihy svítidel.</t>
  </si>
  <si>
    <t>LS2</t>
  </si>
  <si>
    <t>Lištový systém 3m</t>
  </si>
  <si>
    <t>Lištový systém 3 m. Podrobná specifikace dle knihy svítidel.</t>
  </si>
  <si>
    <t>R</t>
  </si>
  <si>
    <t>Rozeta</t>
  </si>
  <si>
    <t>Rozeta - úchyt svítidla na strop pro lištové svítidlo S2.</t>
  </si>
  <si>
    <t>LR</t>
  </si>
  <si>
    <t>Rohová spojka k lištovému systému</t>
  </si>
  <si>
    <t>LK</t>
  </si>
  <si>
    <t>Koncovka k lištovému systému</t>
  </si>
  <si>
    <t>LT</t>
  </si>
  <si>
    <t>T - spojka k lištovému systému, levá</t>
  </si>
  <si>
    <t>Instalace</t>
  </si>
  <si>
    <t>Instalace osvětlení</t>
  </si>
  <si>
    <t>INTERIÉRY</t>
  </si>
  <si>
    <t>p.č.</t>
  </si>
  <si>
    <t>prvek</t>
  </si>
  <si>
    <t>MJ</t>
  </si>
  <si>
    <t>Množství celkem</t>
  </si>
  <si>
    <t>Cena jednotková</t>
  </si>
  <si>
    <t>Cena celkem bez DPH</t>
  </si>
  <si>
    <t>ČÁST R - RAŠÍNOVA PRACOVNA</t>
  </si>
  <si>
    <t>1.</t>
  </si>
  <si>
    <t>R1-a</t>
  </si>
  <si>
    <t>kpl</t>
  </si>
  <si>
    <t>2.</t>
  </si>
  <si>
    <t>R1-b</t>
  </si>
  <si>
    <t>3.</t>
  </si>
  <si>
    <t>R1-c</t>
  </si>
  <si>
    <r>
      <t xml:space="preserve">vybavení stolu - exponáty/ artefakty (nákup, výroba). </t>
    </r>
    <r>
      <rPr>
        <i/>
        <sz val="10"/>
        <rFont val="Arial CE"/>
        <charset val="238"/>
      </rPr>
      <t xml:space="preserve">Pozn.:Veškeré exponáty budou kotveny napevno ke stolu. </t>
    </r>
  </si>
  <si>
    <t>4.</t>
  </si>
  <si>
    <t>z toho: telefon historický 20. léta 20. století</t>
  </si>
  <si>
    <t>5.</t>
  </si>
  <si>
    <r>
      <t xml:space="preserve">vitrínka zabudovaná  pro zlatý dukát, výroba atyp (dukát dodá ČNB). Viz. výkres </t>
    </r>
    <r>
      <rPr>
        <sz val="10"/>
        <rFont val="Arial CE"/>
        <charset val="238"/>
      </rPr>
      <t>3_PD_INTERIÉRY\Technické_výkresy\Pracovna_Aloise_Rašína</t>
    </r>
  </si>
  <si>
    <t>6.</t>
  </si>
  <si>
    <t>obálky časopisů (tisk, podklady dodá  ČNB) - zabezpečeno proti odcizení, pevně přiděláno ke stolu, obálky zalaminované - matné lamino. Grafická příprava je součástí kumulované položky č.33</t>
  </si>
  <si>
    <t>7.</t>
  </si>
  <si>
    <t>obálky knih výroba( na staré knihy - nákup) , předlohy dodá ČNB. Zabezpečeno proti odcizení, pevně přiděláno ke stolu, obálky zalaminované - matné lamino. Grafická příprava je součástí kumulované položky č.33</t>
  </si>
  <si>
    <t>8.</t>
  </si>
  <si>
    <t>masivní popelník + krabice dřevěná s doutníky ( případně humidor) - pevně kotveno ke stolu</t>
  </si>
  <si>
    <t>9.</t>
  </si>
  <si>
    <t>štípač na doutníky dobový - pevně kotveno ke stolu</t>
  </si>
  <si>
    <t>10.</t>
  </si>
  <si>
    <t>psací potřeby - souprava dobová - plnící pero, krabička, nožík na dopisy, tužka. Nutno zajistit pevné spojení se stolem - zabezpečení proti odcizení/poškození</t>
  </si>
  <si>
    <t>12.</t>
  </si>
  <si>
    <r>
      <t>návrhy zákonů - 2 listiny, tisk s laminací - nutno zajistit pevné spojení se stolem - zabezpečení proti odcizení/poškození.</t>
    </r>
    <r>
      <rPr>
        <sz val="10"/>
        <rFont val="Arial CE"/>
        <charset val="238"/>
      </rPr>
      <t xml:space="preserve"> Grafická příprava je součástí kumulované položky č. 33.</t>
    </r>
  </si>
  <si>
    <t>13.</t>
  </si>
  <si>
    <t>Fotografické práce - pořízení 2x profesionální fotografie a výroba (9x13cm) bez laminace - dukáty</t>
  </si>
  <si>
    <t>14.</t>
  </si>
  <si>
    <t>lampa funkční dobová (prvorepubliková) - nutno zajistit pevné spojení se stolem - zabezpečení proti odcizení/poškození</t>
  </si>
  <si>
    <t>15.</t>
  </si>
  <si>
    <t xml:space="preserve">R2 </t>
  </si>
  <si>
    <r>
      <t xml:space="preserve">Figury postavy oboustranné, v dob. kostýmech ( zápůjčka), postavy osob 2D (plech), s polepem a laminací, která je taktéž součástí dodávky. Figury jsou naprojektované jako samostojné. Součástí dodávky je dále nafocení (výběr osob na fotografování na plechové postavy schvaluje zadavatel) včetně souvisejícíh prací s důrazem na profesionální akvizici materiálu (detailně popsáno  v příloze </t>
    </r>
    <r>
      <rPr>
        <sz val="10"/>
        <rFont val="Arial CE"/>
        <charset val="238"/>
      </rPr>
      <t>3_PD_INTERIÉRY\Popis_prvků\R2_3_PD_Interiery_Figury</t>
    </r>
    <r>
      <rPr>
        <sz val="10"/>
        <rFont val="Arial CE"/>
        <family val="2"/>
        <charset val="238"/>
      </rPr>
      <t>)
Grafická příprava je součástí kumulované položky č.33</t>
    </r>
  </si>
  <si>
    <t>16.</t>
  </si>
  <si>
    <t xml:space="preserve">R6 </t>
  </si>
  <si>
    <r>
      <t xml:space="preserve">koberec zátěžový, černošedý, jednobarevný, vč. Pokládky </t>
    </r>
    <r>
      <rPr>
        <sz val="10"/>
        <rFont val="Arial CE"/>
        <charset val="238"/>
      </rPr>
      <t>(detail viz. 3_PD_Interiery_ostatni)</t>
    </r>
  </si>
  <si>
    <t>m2</t>
  </si>
  <si>
    <t>17.</t>
  </si>
  <si>
    <t xml:space="preserve">R3 </t>
  </si>
  <si>
    <r>
      <t xml:space="preserve">lavice "tramvajová", replika dřevěná, lakovaná, d. 3m </t>
    </r>
    <r>
      <rPr>
        <sz val="10"/>
        <rFont val="Arial CE"/>
        <charset val="238"/>
      </rPr>
      <t>(detail viz. R3_3_PD_Interiery_Tramvajova_lavice)</t>
    </r>
  </si>
  <si>
    <t>18.</t>
  </si>
  <si>
    <t>R4</t>
  </si>
  <si>
    <r>
      <t xml:space="preserve">lightbox, d 3 m, v 0,7 m, LED osvětlení, plexi stěny (pevná záda), v rámečku, obsah: fotky - pohlednice dobové /nákup/postprocesing/tisk. Velikost 3x0,7m. </t>
    </r>
    <r>
      <rPr>
        <sz val="10"/>
        <rFont val="Arial CE"/>
        <charset val="238"/>
      </rPr>
      <t>Grafická příprava je součástí kumulované položky č. 33.</t>
    </r>
  </si>
  <si>
    <t>19.</t>
  </si>
  <si>
    <r>
      <t xml:space="preserve">VÝMALBA zdí (2 x nátěr), omyvatelná a otěruvzdorná ( ultramarín) VČETNĚ ZAPRAVENÍ/OPRAV POVRCHŮ </t>
    </r>
    <r>
      <rPr>
        <sz val="10"/>
        <rFont val="Arial CE"/>
        <charset val="238"/>
      </rPr>
      <t>(detail viz. 3_PD_Interiery_ostatni)</t>
    </r>
  </si>
  <si>
    <t>20.</t>
  </si>
  <si>
    <t>VÝMALBA strop (2 x nátěr,  černo-šedá)</t>
  </si>
  <si>
    <t>21.</t>
  </si>
  <si>
    <t>22.</t>
  </si>
  <si>
    <t>P-B PŘEDTREZOŘÍ</t>
  </si>
  <si>
    <t>23.</t>
  </si>
  <si>
    <t>B1</t>
  </si>
  <si>
    <r>
      <t>PILÍŘ - sloup, vestavba, kce, plášť - SDK protipožární, viz. výkres</t>
    </r>
    <r>
      <rPr>
        <sz val="10"/>
        <rFont val="Arial CE"/>
        <charset val="238"/>
      </rPr>
      <t xml:space="preserve"> 3_PD_INTERIÉRY\Technické_výkresy\Předtrezoří</t>
    </r>
    <r>
      <rPr>
        <sz val="10"/>
        <rFont val="Arial CE"/>
        <family val="2"/>
        <charset val="238"/>
      </rPr>
      <t xml:space="preserve"> 2x lightbox vč. LED osvětlení (LED  pásky + trafo). Veškeré tisky na sklo musí být realizovány nehořlavou barvou. Cena obsahuje veškeré související práce spojené s kotvením podlaha-strop, tedy včetně případné lokální úpravy SDK podhledu tak, aby nebyly narušeny technicko bezpečnostní parametry konstrukce včetně požadavku na nehořlavost. </t>
    </r>
    <r>
      <rPr>
        <sz val="10"/>
        <rFont val="Arial CE"/>
        <charset val="238"/>
      </rPr>
      <t>Grafická příprava je součástí kumulované položky č.33. Tisk na sklo je součástí položky č. 34.</t>
    </r>
  </si>
  <si>
    <t>24.</t>
  </si>
  <si>
    <t>B2a</t>
  </si>
  <si>
    <r>
      <t xml:space="preserve">Mosazné obložení stávajícího pilíře dle výkresu </t>
    </r>
    <r>
      <rPr>
        <sz val="10"/>
        <rFont val="Arial CE"/>
        <charset val="238"/>
      </rPr>
      <t>3_PD_INTERIÉRY\Technické_výkresy\Předtrezoří</t>
    </r>
    <r>
      <rPr>
        <sz val="10"/>
        <rFont val="Arial CE"/>
        <family val="2"/>
        <charset val="238"/>
      </rPr>
      <t xml:space="preserve">, odnímatelný kryt LCD monitoru, viz. výkres </t>
    </r>
    <r>
      <rPr>
        <sz val="10"/>
        <rFont val="Arial CE"/>
        <charset val="238"/>
      </rPr>
      <t>3_PD_INTERIÉRY\Technické_výkresy\Předtrezoří</t>
    </r>
    <r>
      <rPr>
        <sz val="10"/>
        <rFont val="Arial CE"/>
        <family val="2"/>
        <charset val="238"/>
      </rPr>
      <t>. Název expozice - text 32 ks čeština, 7 x diakritika,  31 ks angličtina na vedlejší zeď</t>
    </r>
  </si>
  <si>
    <t>25.</t>
  </si>
  <si>
    <r>
      <t xml:space="preserve">Provedení ochrany žulové dlažby proti mechanickému poškození v prostoru "P-B" </t>
    </r>
    <r>
      <rPr>
        <b/>
        <sz val="9"/>
        <rFont val="Arial CE"/>
        <charset val="238"/>
      </rPr>
      <t xml:space="preserve">Dodávka, montáž a následná demontáž dočasné podlahy ve skladbě: </t>
    </r>
    <r>
      <rPr>
        <sz val="9"/>
        <rFont val="Arial CE"/>
      </rPr>
      <t xml:space="preserve">geotextilie 150g/m2 + OSB deska tl:12mm </t>
    </r>
  </si>
  <si>
    <t>26.</t>
  </si>
  <si>
    <r>
      <t xml:space="preserve">Dodávka, montáž a následná demontáž protiprašné, nehořlavé oddělující SDK konstrukce, </t>
    </r>
    <r>
      <rPr>
        <b/>
        <sz val="9"/>
        <rFont val="Arial CE"/>
        <charset val="238"/>
      </rPr>
      <t xml:space="preserve">včetně vstupních dveří </t>
    </r>
    <r>
      <rPr>
        <sz val="9"/>
        <rFont val="Arial CE"/>
      </rPr>
      <t>v prostoru "P-B" Nosná konstrukce z CW a UW profilů, opláštění SDK deska PO impregnovaná např. RFI 12,5mm. Dveře plné, otevíravé, s kováním klika/klika + FAB zámek, včetně vložky a 3 klíčů</t>
    </r>
  </si>
  <si>
    <t>27.</t>
  </si>
  <si>
    <t>Vypracování dílenské a výrobní dokumentace pro výrobky uvedené v zadávací dokumentaci "3_PD_Interiery_sloupy_predtrezori" Dílenská a výrobní dokumentace vypracovaná zhotovitelem bude obsahovat rovněž statické posouzení těchto prvků. K prokázání zejména vhodnosti navrženého kotvení, stability a tuhosti celé konstrukce daného prvku = "sloupu".</t>
  </si>
  <si>
    <t>28.</t>
  </si>
  <si>
    <t>B2b</t>
  </si>
  <si>
    <r>
      <t xml:space="preserve">podstavec pod busty </t>
    </r>
    <r>
      <rPr>
        <sz val="10"/>
        <rFont val="Arial CE"/>
        <charset val="238"/>
      </rPr>
      <t xml:space="preserve"> dle výkresu 3_PD_INTERIÉRY\Technické_výkresy\Předtrezoří</t>
    </r>
  </si>
  <si>
    <t>29.</t>
  </si>
  <si>
    <t>VÝMALBA ZDI (ultramarín), 2x nátěr, barva otěruvzdorná a omyvatelná  VČETNĚ ZAPRAVENÍ/OPRAV POVRCHŮ</t>
  </si>
  <si>
    <t>30.</t>
  </si>
  <si>
    <t>VÝMALBA STROP  (černošedá) 2x nátěr, nátěry technologických prvků, jako jsou větrací mřížky, čidla atd. budou upřesněny v průběhu realizace.  VČETNĚ ZAPRAVENÍ/OPRAV POVRCHŮ/PLOCH PO INSTALACI VEŠKERÝCH PRVKŮ</t>
  </si>
  <si>
    <t>31.</t>
  </si>
  <si>
    <t>32.</t>
  </si>
  <si>
    <t>OSTATNÍ</t>
  </si>
  <si>
    <t>33.</t>
  </si>
  <si>
    <t>Kumulovaná položka všech částí expozice. Grafická příprava veškerých grafických podkladů nutných pro tisk a výrobu. Součástí této položky je i nákup licencovaného písma Solpera.</t>
  </si>
  <si>
    <t>34.</t>
  </si>
  <si>
    <t>tisk na sklo grafika s popiskem k portrétům. Popisky celkem do 900 znaků velikosti písma 24bodů. Grafická příprava je součástí kumulované položky č.33</t>
  </si>
  <si>
    <t>35.</t>
  </si>
  <si>
    <t>Kumulovaná položka - stavební práce zahrnující veškeré nutné, jinde nedefinované stavební práce, související s lokálním přípravou a realizací slabo/silno proudých rozvodů/tras, případně dalších činností nutných pro zajištěšní realizace projektu dle projektové dokumentace (realizace lokálních kabelových tras, úpravy/průchody SDK podhledů, předstěn, revize, atp...).</t>
  </si>
  <si>
    <t>36.</t>
  </si>
  <si>
    <t xml:space="preserve">výrobní dokumentace ke všem prvkům, které budou vyráběny </t>
  </si>
  <si>
    <t>37.</t>
  </si>
  <si>
    <t xml:space="preserve">Vedlejší projektové náklady - Řízení projektu, ostatní práce jinde neuvedené a potřebné k provádění </t>
  </si>
  <si>
    <r>
      <t xml:space="preserve">Komentář: </t>
    </r>
    <r>
      <rPr>
        <sz val="11"/>
        <rFont val="Arial CE"/>
        <charset val="238"/>
      </rPr>
      <t xml:space="preserve">V položkách rozpočtu jsou obsaženy veškeré náklady zhotovitele na dopravu, režii, koordinační činnost . Všechny položky zahrnují ocenění: výroby / nákupu materiálů, zpracování, dodávku na místo, montáž či instalaci, povrchovou úpravu, montáž a instalaci prvků a odzkoušení.  </t>
    </r>
  </si>
  <si>
    <t xml:space="preserve"> Název prostoru</t>
  </si>
  <si>
    <t>Technika/Objekt</t>
  </si>
  <si>
    <t>EXPOZICE ALOIS RAŠÍN "IMERSNÍ MÍSTNOST"</t>
  </si>
  <si>
    <t>Počet</t>
  </si>
  <si>
    <t>Množstevní jednotka</t>
  </si>
  <si>
    <t>Celková cena
bez DPH</t>
  </si>
  <si>
    <t>popis obsahů</t>
  </si>
  <si>
    <t>IMERSNÍ MÍSTNOST</t>
  </si>
  <si>
    <t>Nasazení obsahů</t>
  </si>
  <si>
    <r>
      <t>Nasazení cca 20 minutového filmu, který návštěvníkům představuje osobnost Aloise Rašína ve chvílích, kdy se rozhodovalo o osudech a budoucnosti československého státu a jeho měny a nasazení zvukových stop k figurám v prostoru sálu (5_OBSAH_NASAZENÍ). 
Nasazení obsahů se skládá primárně z:
-	Nahrání obdržených obsahů do zdrojů signálu, které jsou součástí dodávky
-	Naprogramování kompletní show, tedy časových sousledností a návazností jednotlivých obsahů v požadovaném rozsahu
-	V případě nutnosti úprava datového toku/rozlišení obsahů pro potřeby plynulého a správného fungování obsahů na jednotlivých zdrojích signálu
-	Sladění a synchronizace zvukového doprovodu (ambient/mluvené slovo) s videosložkou a celkovou dramaturgií prostoru včetně scénických světel
Realizátor je povinen během realizace spolupracovat s týmem tvůrců obsahů a reagovat na požadavky na úpravy finální dramaturgie, a to v rozsahu maximálně 5 iterací. 
Nasazení obsahů je vnímáno jako dodávka funkčního celku. Správnou funkčnost potvrzuje v předávacím protokolu zadavatel.</t>
    </r>
    <r>
      <rPr>
        <strike/>
        <sz val="10"/>
        <color rgb="FFFF0000"/>
        <rFont val="Calibri"/>
        <family val="2"/>
        <charset val="238"/>
      </rPr>
      <t xml:space="preserve"> </t>
    </r>
  </si>
  <si>
    <t>EXPOZICE ALOIS RAŠÍN "PŘEDTREZOŘÍ"</t>
  </si>
  <si>
    <t>PŘEDTREZOŘÍ</t>
  </si>
  <si>
    <t xml:space="preserve">Nasazení obsahu  projekce siluet pohybujících se dobových postav. Projekce je realizována na matném skle vstupních dveří a vytváří dojem dění na ulici situované za vstupními dveřmi. Velkoplošná projekce (1x projektor)  ve smyčce zobrazuje pohyb mnimálně 6-ti siluet dobových postav, holubů, motocyklisty, psa, atd. pohybujících se za skleněnou výplní vstupních dveří na pomyslné ulici. Divák získáva pocit živé pulsující ulice. Součástí obsahu projekce je i časový odpočet zbývajícího času nadcházející prohlídky expozice. </t>
  </si>
  <si>
    <t>EXPOZICE ALOIS RAŠÍN "PILÍŘE EKONOMIKY"</t>
  </si>
  <si>
    <t>PILÍŘE EKONOMIKY</t>
  </si>
  <si>
    <t xml:space="preserve">Realizátor je povinen nasadit veškeré obsahy dodané zadavatelem. Jedná se o nasazení šesti zvukových nahrávek šesti známých osobností české ekonomiky. Každá z nich má stopáž 60 s.  
</t>
  </si>
  <si>
    <t>--</t>
  </si>
  <si>
    <t>Tvorba databáze včetně naplnění. Podklady pro databázi dodá zadavatel. Realizátor tyto podklady zpracuje a nasadí. Viz. 5_OBSAH_NASAZENÍ</t>
  </si>
  <si>
    <t>EXPOZICE ALOIS RAŠÍN ENG MUTACE</t>
  </si>
  <si>
    <t>Nasazení obsahů v anglické mutaci. Anglickou mutaci předá realizátorovi zadavatel.</t>
  </si>
  <si>
    <r>
      <rPr>
        <b/>
        <sz val="12"/>
        <rFont val="Arial"/>
        <family val="2"/>
        <charset val="238"/>
      </rPr>
      <t xml:space="preserve">  DŮLEŽITÉ!  </t>
    </r>
    <r>
      <rPr>
        <sz val="12"/>
        <rFont val="Arial"/>
        <family val="2"/>
        <charset val="238"/>
      </rPr>
      <t xml:space="preserve"> Bližší popis dramaturgie a technické specifikace obsahů je součástí dokumentu s názvem </t>
    </r>
    <r>
      <rPr>
        <b/>
        <sz val="12"/>
        <rFont val="Arial"/>
        <family val="2"/>
        <charset val="238"/>
      </rPr>
      <t>5_OBSAH_NASAZENÍ</t>
    </r>
  </si>
  <si>
    <t xml:space="preserve">  Cena bez DPH</t>
  </si>
  <si>
    <t>1x Nástěnný rám s dveřmi 2A-18,hloubka 250mm, IP54,otočná klika</t>
  </si>
  <si>
    <t>1x Set pro upevnění na stěnu M2000 IP54</t>
  </si>
  <si>
    <t>1x Příruba - 2xM16, 12xM20, 2xM40, 2xM50</t>
  </si>
  <si>
    <t>1x Instalační jistič 10 kA, B 20A, 3P</t>
  </si>
  <si>
    <t>1x T2/C - svodič přepětí kompletní, 4-pólový 280V</t>
  </si>
  <si>
    <t>Rozváděč 02RF</t>
  </si>
  <si>
    <t>Rozváděč 02Rav</t>
  </si>
  <si>
    <t>Popis</t>
  </si>
  <si>
    <t>Materiál</t>
  </si>
  <si>
    <t>Montáž</t>
  </si>
  <si>
    <t>Prodejní cena
MJ</t>
  </si>
  <si>
    <t>Prodejní cena
celkem</t>
  </si>
  <si>
    <t>Rozváděč 02Ras</t>
  </si>
  <si>
    <t>Výroba a dodávka rozváděče dle specifikace</t>
  </si>
  <si>
    <t>1x Konstrukce instalační 2-18, plastové panely
Ve „Vašem košíku“ můžete ke konstrukci vložit komentář s vlastním požadavkem zákrytových panelů, např. 3x panel s výřezem, zbytek plný.</t>
  </si>
  <si>
    <t>Doprava, nastěhování</t>
  </si>
  <si>
    <t>Doplnění stávajících rozváděčů</t>
  </si>
  <si>
    <t>1x Instalační jistič 10 kA, B 32A, 3P</t>
  </si>
  <si>
    <t>1x Instalační jistič 10 kA, B 25A, 3P</t>
  </si>
  <si>
    <t>Kabely</t>
  </si>
  <si>
    <t>1-CXKH-R (J) 3x2,5 (B2cas1d1)</t>
  </si>
  <si>
    <t>m</t>
  </si>
  <si>
    <t>1-CXKH-R (J) 3x1,5 (B2cas1d1)</t>
  </si>
  <si>
    <t>1-CXKH-R (O) 2x1,5 (B2cas1d1)</t>
  </si>
  <si>
    <t>1-CXKH-R (J) 5x6 (B2cas1d1)</t>
  </si>
  <si>
    <t>Kabel F/FTP Cat.6a 500MHz AWG23/1 LS0H-3 Dca modrý
Třída reakce na oheň: Dca, barva pláště modrá, master</t>
  </si>
  <si>
    <t>Reproduktorový kabel</t>
  </si>
  <si>
    <t>J-Y(St)Y 2x2x0.8</t>
  </si>
  <si>
    <t>Zásuvky, kabelové žlaby</t>
  </si>
  <si>
    <t>ABB 5598-2929B Zásuvka jednonásobná s víčkem, s ochranou před přepětím, plast, IP44 25-Ipxx</t>
  </si>
  <si>
    <t>Datové zásuvky (LAN)</t>
  </si>
  <si>
    <t>Box na omítku pro zásuvky HSED0xUWxS, HSEDx2UWxF, RAL 9010</t>
  </si>
  <si>
    <t>Datová zásuvka pod omítku pro 2 moduly (45°),prázdná,RAL9010</t>
  </si>
  <si>
    <t>19" Patch Panel DE‑EMBEDDED LINE 24xRJ45 STP 10GB (třída Ea)</t>
  </si>
  <si>
    <t>kpl.</t>
  </si>
  <si>
    <t>Měření</t>
  </si>
  <si>
    <t>Montážní, stavební práce, demontáž</t>
  </si>
  <si>
    <t>Vybudování kabelových tras (detail v technické zprávě) +výroba a montáž nosné konzole pod instalační krabici</t>
  </si>
  <si>
    <t>utěsnění požárních prostupů</t>
  </si>
  <si>
    <t>Ostatní</t>
  </si>
  <si>
    <t>Ostatní montážní materiál</t>
  </si>
  <si>
    <t>CENA CELKEM BEZ DPH</t>
  </si>
  <si>
    <t>Elektro příprava a stavební přípravenost</t>
  </si>
  <si>
    <r>
      <t xml:space="preserve">8x Jistič s prou. chráničem </t>
    </r>
    <r>
      <rPr>
        <i/>
        <sz val="7"/>
        <color theme="1"/>
        <rFont val="Calibri"/>
        <family val="2"/>
        <charset val="238"/>
      </rPr>
      <t>10 kA, 1+N, B10A, 30 mA, A
Nulový vodič vpravo, Typ A, Typ Nezpožděný, Norma ČSN EN 61009-1,IEC 61009-1</t>
    </r>
  </si>
  <si>
    <r>
      <t xml:space="preserve">12x Jistič s prou. chráničem </t>
    </r>
    <r>
      <rPr>
        <i/>
        <sz val="7"/>
        <color theme="1"/>
        <rFont val="Calibri"/>
        <family val="2"/>
        <charset val="238"/>
      </rPr>
      <t>10 kA, 1+N, B16A, 30 mA, A
Nulový vodič vpravo, Typ A, Typ Nezpožděný, Norma ČSN EN 61009-1,IEC 61009-1</t>
    </r>
  </si>
  <si>
    <r>
      <t xml:space="preserve">Instalační kabel </t>
    </r>
    <r>
      <rPr>
        <sz val="10"/>
        <color theme="1"/>
        <rFont val="Calibri"/>
        <family val="2"/>
        <charset val="238"/>
      </rPr>
      <t>CAT6 UTP PVC Eca</t>
    </r>
  </si>
  <si>
    <t>OHEBNÁ TRUBKA SE STŘEDNÍ MECHANICKOU ODOLNOSTÍ (EN) - pr. 25 mm</t>
  </si>
  <si>
    <t>OHEBNÁ TRUBKA SE STŘEDNÍ MECHANICKOU ODOLNOSTÍ (EN) - pr. 50 mm (včetně pera pro následné zatažení kabelu)</t>
  </si>
  <si>
    <t>Keystone modul RJ45 stíněný, Cat.6a (SFA)
samozářezový, 10GB 4PPoE 100W</t>
  </si>
  <si>
    <t>Programování a instalace</t>
  </si>
  <si>
    <t>člověkohodina</t>
  </si>
  <si>
    <t>Servisní podpora a budoucí rozvoj</t>
  </si>
  <si>
    <t>Informativní položka</t>
  </si>
  <si>
    <t>Switch - dodávka a správa ČNB</t>
  </si>
  <si>
    <t>rok</t>
  </si>
  <si>
    <t>Kč bez DPH 
za 1 rok</t>
  </si>
  <si>
    <t>Kč/jednotka bez DPH</t>
  </si>
  <si>
    <t>Předpokládaný počet MJ
za 1 rok</t>
  </si>
  <si>
    <t>Následná provozní podpora všech prvků dle čl. I odst. 4 smlouvy v rozsahu dle článků XII - XIV smlouvy</t>
  </si>
  <si>
    <r>
      <t xml:space="preserve">Objekt - stůl, materiál HPL, konstrukce (kce), masivní nákližky, povrchová úprava, samet - ultramarín povrch desky , detail  viz výkres </t>
    </r>
    <r>
      <rPr>
        <sz val="10"/>
        <rFont val="Arial CE"/>
        <charset val="238"/>
      </rPr>
      <t>3_PD_INTERIÉRY\Technické_výkresy\Pracovna_Aloise_Rašína. Nutno dopracovat a předložit ke schválení výrobní dokumentaci před zahájením výroby, v rámci dopracování výrobní dokumentace je nutno navrhnout způsob servisního přístupu ke stěně s displeji - odsunutím hlavní části stolu směrem vpřed od zadní stěny.</t>
    </r>
  </si>
  <si>
    <t>Objekt - stěna z  HPL  desky,  kce, rámování s masiv. nákližky, otvory pro LCD, viz výkres. Nutno v rámci přípravy a chválení výrobní dokumentace dořešit spojení s odsuvnou hlavní částí stolu.</t>
  </si>
  <si>
    <t>Předpokládaný počet MJ
za 2 roky</t>
  </si>
  <si>
    <t>Kč celkem bez DPH 
za 2 roky</t>
  </si>
  <si>
    <t>*Smlouva bude uzavřena na dobu určitou. Předpokládaný počet člověkohodin v cenové tabulce je uveden pouze za účelem porovnání nabídek a vychází z předpokládaného čerpání za dobu 2 let od okamžiku předání díla.  Zadavatel si vyhrazuje právo uvedené služby čerpat dle svých reálných potřeb, skutečné počty se tak mohou od předpokládaného počtu lišit.</t>
  </si>
  <si>
    <t>CENA CELKEM BEZ DPH ZA 2 ROKY:</t>
  </si>
  <si>
    <t>Příloha č. 2 - Cenová tabulka</t>
  </si>
  <si>
    <t>Budoucí rozvoj dle čl. XV odst. 1 písm. a) a b) smlouvy - sazba za 1 hodinu programátorských prací a dále vypracování písemných analýz a návrhů řešení nových uživatelských požadavků objednatele na úpravy jednotlivých SW, nastavení prvků a jejich obsahů či vzájemných vazeb *</t>
  </si>
  <si>
    <t>Budoucí rozvoj dle čl. XV odst. 1 písm. c) smlouvy - sazba za 1 hodinu konzultačních prací*</t>
  </si>
  <si>
    <t>Instalace zařízení a programování řídicího systému expozice, včetně návrhu a odsouhlasneí GUI  dotykového panelu s provozovatelem expozice. Programování ovládání silnoproudých jednotek pro spínání zásuvek a osvětlení vitrín, programování jednotek DALI pro osvětlení (12 svítidel). Provázání na řídicí systém stávající expozice NC ČNB v Praze.</t>
  </si>
  <si>
    <r>
      <t>Audio přehráva</t>
    </r>
    <r>
      <rPr>
        <sz val="10"/>
        <color rgb="FFFF0000"/>
        <rFont val="Arial"/>
        <family val="2"/>
        <charset val="238"/>
      </rPr>
      <t>č</t>
    </r>
    <r>
      <rPr>
        <sz val="10"/>
        <rFont val="Arial"/>
        <family val="2"/>
        <charset val="238"/>
      </rPr>
      <t xml:space="preserve"> bez otočných součásti a s pasivním chlazením. Minimální parametry: podpora formátu WAV, AAC, TS, MP2, MP3, MP4, MOV, MP2TS, FastEthernet, synchronizace s ostatními přehrávači, GPIO pro připojení spínanačů a čidla.</t>
    </r>
  </si>
  <si>
    <t>Databáze pro dotykový displej 32"</t>
  </si>
  <si>
    <t>Dokumentace skutečného provedení</t>
  </si>
  <si>
    <t>Nasazení obsahů v anglické mutaci (6 x 60s). Anglickou mutaci předá realizátorovi zadavatel.</t>
  </si>
  <si>
    <t>Nasazení - Anglická verze databáze pro dotykový displej 32" - překlad a finální text zajišťuje zadavatel.</t>
  </si>
  <si>
    <t>Lištové svítidlo s funkcí zoom, 4000K oval flood, DALI. Podrobná specifikace dle knihy svítidel.</t>
  </si>
  <si>
    <t>Lištové svítidlo s funkcí zoom, 3000K,  DIM. Podrobná specifikace dle knihy svítidel.</t>
  </si>
  <si>
    <t>Pozn.: V důsledku předchozích úprav při zpracování projektové dokumentace nemusí číslování položek vždy chronologicky odpovídat.</t>
  </si>
  <si>
    <t>Jednotková cena
bez DPH</t>
  </si>
  <si>
    <t>LiYCY; 3x0,25mm2; PVC; šedá; 500V; nešíří plamen</t>
  </si>
  <si>
    <t>Žlab 2 100/50 "GZ"</t>
  </si>
  <si>
    <t>Demontáž stávajících rozvodů dle TZ</t>
  </si>
  <si>
    <r>
      <t xml:space="preserve">50 portový Gigabit řízený přepínač, 48x Gigabit metal + 2x Gigabit combo (metal/SFP), propustnost 100 Gbps, rychlost přesměrování až 74Mpps, IPv6, 802.3az (Green), L2 Multicast, 19" rackmount. </t>
    </r>
    <r>
      <rPr>
        <b/>
        <sz val="10"/>
        <rFont val="Arial"/>
        <family val="2"/>
        <charset val="238"/>
      </rPr>
      <t>Dodávka ČNB. Není součástí dodávky a správy AVT.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</si>
</sst>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_(&quot;Kč&quot;* #,##0.00_);_(&quot;Kč&quot;* \(#,##0.00\);_(&quot;Kč&quot;* &quot;-&quot;??_);_(@_)"/>
    <numFmt numFmtId="165" formatCode="_-* #,##0\ &quot;Kč&quot;_-;\-* #,##0\ &quot;Kč&quot;_-;_-* &quot;-&quot;??\ &quot;Kč&quot;_-;_-@_-"/>
    <numFmt numFmtId="166" formatCode="#,##0\ &quot;Kč&quot;"/>
    <numFmt numFmtId="167" formatCode="#,##0.00\ &quot;Kč&quot;"/>
    <numFmt numFmtId="168" formatCode="#"/>
    <numFmt numFmtId="169" formatCode="#,##0.000"/>
  </numFmts>
  <fonts count="53" x14ac:knownFonts="1"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color indexed="8"/>
      <name val="Arial CE"/>
      <charset val="238"/>
    </font>
    <font>
      <sz val="10"/>
      <color indexed="8"/>
      <name val="Arial CE"/>
      <family val="2"/>
      <charset val="238"/>
    </font>
    <font>
      <b/>
      <sz val="14"/>
      <color indexed="8"/>
      <name val="Arial CE"/>
      <family val="2"/>
      <charset val="238"/>
    </font>
    <font>
      <b/>
      <sz val="14"/>
      <name val="Arial CE"/>
      <family val="2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"/>
      <family val="2"/>
      <charset val="238"/>
    </font>
    <font>
      <sz val="14"/>
      <name val="Arial CE"/>
      <charset val="238"/>
    </font>
    <font>
      <b/>
      <sz val="14"/>
      <name val="Arial CE"/>
      <charset val="238"/>
    </font>
    <font>
      <sz val="10"/>
      <color indexed="8"/>
      <name val="Arial"/>
      <family val="2"/>
      <charset val="238"/>
    </font>
    <font>
      <b/>
      <sz val="10"/>
      <name val="Arial CE"/>
      <charset val="238"/>
    </font>
    <font>
      <b/>
      <sz val="22"/>
      <name val="Arial CE"/>
      <family val="2"/>
      <charset val="238"/>
    </font>
    <font>
      <b/>
      <sz val="8"/>
      <name val="Arial CE"/>
      <charset val="238"/>
    </font>
    <font>
      <b/>
      <sz val="10"/>
      <color indexed="10"/>
      <name val="Arial CE"/>
      <charset val="238"/>
    </font>
    <font>
      <sz val="10"/>
      <color indexed="10"/>
      <name val="Arial CE"/>
      <charset val="238"/>
    </font>
    <font>
      <sz val="12"/>
      <color rgb="FF000000"/>
      <name val="Arial"/>
      <family val="2"/>
      <charset val="238"/>
    </font>
    <font>
      <sz val="9"/>
      <color theme="1"/>
      <name val="Tahoma"/>
      <family val="2"/>
      <charset val="238"/>
    </font>
    <font>
      <sz val="10"/>
      <color rgb="FF000000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sz val="11"/>
      <name val="Arial CE"/>
      <charset val="238"/>
    </font>
    <font>
      <b/>
      <i/>
      <sz val="11"/>
      <name val="Arial CE"/>
      <charset val="238"/>
    </font>
    <font>
      <sz val="10"/>
      <name val="Calibri"/>
      <family val="2"/>
      <charset val="238"/>
    </font>
    <font>
      <b/>
      <sz val="12"/>
      <name val="Arial"/>
      <family val="2"/>
      <charset val="238"/>
    </font>
    <font>
      <b/>
      <sz val="12"/>
      <name val="Arial CE"/>
      <charset val="238"/>
    </font>
    <font>
      <sz val="12"/>
      <name val="Arial"/>
      <family val="2"/>
      <charset val="238"/>
    </font>
    <font>
      <sz val="8"/>
      <name val="Arial CE"/>
      <family val="2"/>
      <charset val="238"/>
    </font>
    <font>
      <sz val="9"/>
      <name val="Arial CE"/>
    </font>
    <font>
      <b/>
      <sz val="9"/>
      <name val="Arial CE"/>
      <charset val="238"/>
    </font>
    <font>
      <i/>
      <sz val="10"/>
      <name val="Arial CE"/>
      <charset val="238"/>
    </font>
    <font>
      <b/>
      <u/>
      <sz val="11"/>
      <name val="Calibri"/>
      <family val="2"/>
      <charset val="238"/>
      <scheme val="minor"/>
    </font>
    <font>
      <strike/>
      <sz val="10"/>
      <color rgb="FFFF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name val="Times New Roman CE"/>
      <family val="1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2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i/>
      <sz val="7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0"/>
      <color rgb="FFFF0000"/>
      <name val="Arial"/>
      <family val="2"/>
      <charset val="238"/>
    </font>
    <font>
      <sz val="10"/>
      <color rgb="FFFF0000"/>
      <name val="Arial CE"/>
      <family val="2"/>
      <charset val="238"/>
    </font>
    <font>
      <sz val="1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31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0" fillId="0" borderId="0"/>
    <xf numFmtId="0" fontId="19" fillId="0" borderId="0"/>
    <xf numFmtId="0" fontId="20" fillId="0" borderId="0"/>
    <xf numFmtId="0" fontId="21" fillId="0" borderId="0"/>
    <xf numFmtId="44" fontId="10" fillId="0" borderId="0" applyFill="0" applyBorder="0" applyAlignment="0" applyProtection="0"/>
    <xf numFmtId="0" fontId="36" fillId="0" borderId="0"/>
    <xf numFmtId="0" fontId="38" fillId="0" borderId="0"/>
    <xf numFmtId="44" fontId="36" fillId="0" borderId="0" applyFont="0" applyFill="0" applyBorder="0" applyAlignment="0" applyProtection="0"/>
  </cellStyleXfs>
  <cellXfs count="303">
    <xf numFmtId="0" fontId="0" fillId="0" borderId="0" xfId="0"/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8" fillId="0" borderId="1" xfId="0" applyFont="1" applyBorder="1" applyAlignment="1">
      <alignment horizontal="center" vertical="top" wrapText="1" shrinkToFit="1"/>
    </xf>
    <xf numFmtId="0" fontId="2" fillId="0" borderId="2" xfId="0" applyFont="1" applyBorder="1" applyAlignment="1">
      <alignment horizontal="center" vertical="top" wrapText="1" shrinkToFit="1"/>
    </xf>
    <xf numFmtId="0" fontId="2" fillId="0" borderId="2" xfId="0" applyFont="1" applyBorder="1" applyAlignment="1" applyProtection="1">
      <alignment horizontal="center" vertical="top" wrapText="1" shrinkToFit="1"/>
      <protection locked="0"/>
    </xf>
    <xf numFmtId="0" fontId="0" fillId="0" borderId="2" xfId="0" applyBorder="1" applyAlignment="1" applyProtection="1">
      <alignment horizontal="center" vertical="top" wrapText="1" shrinkToFit="1"/>
      <protection locked="0"/>
    </xf>
    <xf numFmtId="0" fontId="0" fillId="0" borderId="2" xfId="0" applyBorder="1" applyAlignment="1">
      <alignment horizontal="center" vertical="top" wrapText="1" shrinkToFit="1"/>
    </xf>
    <xf numFmtId="0" fontId="0" fillId="0" borderId="2" xfId="0" applyBorder="1" applyAlignment="1" applyProtection="1">
      <alignment horizontal="center" vertical="top" textRotation="90" wrapText="1" shrinkToFit="1"/>
      <protection locked="0"/>
    </xf>
    <xf numFmtId="0" fontId="0" fillId="0" borderId="0" xfId="0" applyProtection="1"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Protection="1">
      <protection locked="0"/>
    </xf>
    <xf numFmtId="0" fontId="12" fillId="0" borderId="10" xfId="0" applyFont="1" applyBorder="1" applyAlignment="1" applyProtection="1">
      <alignment vertical="center"/>
      <protection locked="0"/>
    </xf>
    <xf numFmtId="0" fontId="11" fillId="0" borderId="10" xfId="0" applyFont="1" applyBorder="1" applyAlignment="1" applyProtection="1">
      <alignment wrapText="1"/>
      <protection locked="0"/>
    </xf>
    <xf numFmtId="1" fontId="11" fillId="0" borderId="10" xfId="0" applyNumberFormat="1" applyFont="1" applyBorder="1" applyProtection="1"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0" fontId="14" fillId="0" borderId="12" xfId="0" applyFont="1" applyBorder="1" applyAlignment="1">
      <alignment horizontal="center" vertical="center" wrapText="1" shrinkToFit="1"/>
    </xf>
    <xf numFmtId="0" fontId="14" fillId="0" borderId="13" xfId="0" applyFont="1" applyBorder="1" applyAlignment="1">
      <alignment horizontal="center" vertical="center" wrapText="1" shrinkToFit="1"/>
    </xf>
    <xf numFmtId="166" fontId="14" fillId="0" borderId="14" xfId="0" applyNumberFormat="1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center"/>
    </xf>
    <xf numFmtId="164" fontId="8" fillId="0" borderId="0" xfId="6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top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 wrapText="1"/>
    </xf>
    <xf numFmtId="0" fontId="6" fillId="0" borderId="5" xfId="0" applyFont="1" applyBorder="1" applyAlignment="1" applyProtection="1">
      <alignment horizontal="left" vertical="top" wrapText="1" shrinkToFit="1"/>
      <protection locked="0"/>
    </xf>
    <xf numFmtId="0" fontId="6" fillId="0" borderId="5" xfId="0" applyFont="1" applyBorder="1" applyAlignment="1" applyProtection="1">
      <alignment horizontal="left" vertical="top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left" vertical="top" wrapText="1" shrinkToFit="1"/>
      <protection locked="0"/>
    </xf>
    <xf numFmtId="0" fontId="6" fillId="2" borderId="5" xfId="0" applyFont="1" applyFill="1" applyBorder="1" applyAlignment="1" applyProtection="1">
      <alignment horizontal="left" vertical="top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20" xfId="0" applyFont="1" applyBorder="1" applyAlignment="1">
      <alignment vertical="center" wrapText="1"/>
    </xf>
    <xf numFmtId="0" fontId="8" fillId="0" borderId="21" xfId="0" applyFont="1" applyBorder="1" applyAlignment="1">
      <alignment horizontal="center" vertical="center" wrapText="1"/>
    </xf>
    <xf numFmtId="0" fontId="6" fillId="2" borderId="7" xfId="0" applyFont="1" applyFill="1" applyBorder="1" applyAlignment="1" applyProtection="1">
      <alignment horizontal="left" vertical="top" wrapText="1" shrinkToFit="1"/>
      <protection locked="0"/>
    </xf>
    <xf numFmtId="165" fontId="2" fillId="0" borderId="4" xfId="1" applyNumberFormat="1" applyFont="1" applyBorder="1" applyAlignment="1" applyProtection="1">
      <alignment horizontal="center" vertical="center"/>
      <protection locked="0"/>
    </xf>
    <xf numFmtId="0" fontId="2" fillId="0" borderId="4" xfId="4" applyFont="1" applyBorder="1" applyAlignment="1">
      <alignment vertical="center" wrapText="1"/>
    </xf>
    <xf numFmtId="0" fontId="0" fillId="0" borderId="4" xfId="4" applyFont="1" applyBorder="1" applyAlignment="1">
      <alignment vertical="center" wrapText="1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4" xfId="5" applyFont="1" applyBorder="1" applyAlignment="1">
      <alignment vertical="top" wrapText="1"/>
    </xf>
    <xf numFmtId="165" fontId="6" fillId="2" borderId="5" xfId="0" applyNumberFormat="1" applyFont="1" applyFill="1" applyBorder="1" applyAlignment="1" applyProtection="1">
      <alignment horizontal="left" vertical="top" wrapText="1" shrinkToFit="1"/>
      <protection locked="0"/>
    </xf>
    <xf numFmtId="0" fontId="0" fillId="4" borderId="0" xfId="0" applyFill="1" applyProtection="1">
      <protection locked="0"/>
    </xf>
    <xf numFmtId="9" fontId="2" fillId="0" borderId="4" xfId="3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10" fillId="0" borderId="4" xfId="0" applyFont="1" applyBorder="1" applyAlignment="1" applyProtection="1">
      <alignment vertical="top" wrapText="1"/>
      <protection locked="0"/>
    </xf>
    <xf numFmtId="0" fontId="0" fillId="0" borderId="4" xfId="0" applyBorder="1" applyAlignment="1">
      <alignment vertical="center" wrapText="1"/>
    </xf>
    <xf numFmtId="0" fontId="0" fillId="0" borderId="4" xfId="0" applyBorder="1" applyAlignment="1" applyProtection="1">
      <alignment vertical="top" wrapText="1"/>
      <protection locked="0"/>
    </xf>
    <xf numFmtId="0" fontId="0" fillId="5" borderId="0" xfId="0" applyFill="1" applyProtection="1">
      <protection locked="0"/>
    </xf>
    <xf numFmtId="167" fontId="8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 wrapText="1"/>
    </xf>
    <xf numFmtId="0" fontId="3" fillId="10" borderId="0" xfId="0" applyFont="1" applyFill="1" applyAlignment="1" applyProtection="1">
      <alignment horizontal="center" vertical="center"/>
      <protection locked="0"/>
    </xf>
    <xf numFmtId="0" fontId="8" fillId="0" borderId="0" xfId="10" applyFont="1" applyAlignment="1">
      <alignment horizontal="center" vertical="center" wrapText="1"/>
    </xf>
    <xf numFmtId="0" fontId="8" fillId="0" borderId="0" xfId="10" applyFont="1" applyAlignment="1">
      <alignment horizontal="left" vertical="center" wrapText="1"/>
    </xf>
    <xf numFmtId="0" fontId="8" fillId="0" borderId="0" xfId="10" applyFont="1" applyAlignment="1">
      <alignment vertical="top" wrapText="1"/>
    </xf>
    <xf numFmtId="0" fontId="12" fillId="8" borderId="2" xfId="10" applyFont="1" applyFill="1" applyBorder="1" applyAlignment="1">
      <alignment horizontal="center" vertical="center" wrapText="1" shrinkToFit="1"/>
    </xf>
    <xf numFmtId="0" fontId="8" fillId="8" borderId="0" xfId="10" applyFont="1" applyFill="1" applyAlignment="1">
      <alignment horizontal="center" vertical="center" wrapText="1"/>
    </xf>
    <xf numFmtId="0" fontId="25" fillId="8" borderId="28" xfId="10" applyFont="1" applyFill="1" applyBorder="1" applyAlignment="1">
      <alignment horizontal="center" vertical="center" wrapText="1" shrinkToFit="1"/>
    </xf>
    <xf numFmtId="0" fontId="10" fillId="0" borderId="20" xfId="10" applyBorder="1" applyAlignment="1">
      <alignment horizontal="center" vertical="center" wrapText="1"/>
    </xf>
    <xf numFmtId="0" fontId="26" fillId="0" borderId="4" xfId="10" applyFont="1" applyBorder="1" applyAlignment="1">
      <alignment horizontal="center" vertical="center" wrapText="1"/>
    </xf>
    <xf numFmtId="0" fontId="2" fillId="0" borderId="4" xfId="10" applyFont="1" applyBorder="1" applyAlignment="1">
      <alignment horizontal="center" vertical="center" wrapText="1"/>
    </xf>
    <xf numFmtId="0" fontId="10" fillId="0" borderId="4" xfId="10" applyBorder="1" applyAlignment="1">
      <alignment horizontal="center" vertical="center" wrapText="1"/>
    </xf>
    <xf numFmtId="165" fontId="27" fillId="0" borderId="19" xfId="14" applyNumberFormat="1" applyFont="1" applyBorder="1" applyAlignment="1">
      <alignment horizontal="center" vertical="center" wrapText="1"/>
    </xf>
    <xf numFmtId="0" fontId="10" fillId="0" borderId="32" xfId="10" applyBorder="1" applyAlignment="1">
      <alignment horizontal="center" vertical="center" wrapText="1"/>
    </xf>
    <xf numFmtId="0" fontId="26" fillId="6" borderId="4" xfId="10" applyFont="1" applyFill="1" applyBorder="1" applyAlignment="1">
      <alignment horizontal="center" vertical="center" wrapText="1"/>
    </xf>
    <xf numFmtId="0" fontId="10" fillId="0" borderId="4" xfId="10" quotePrefix="1" applyBorder="1" applyAlignment="1">
      <alignment horizontal="center" vertical="center" wrapText="1"/>
    </xf>
    <xf numFmtId="0" fontId="28" fillId="11" borderId="15" xfId="10" applyFont="1" applyFill="1" applyBorder="1" applyAlignment="1">
      <alignment horizontal="left" vertical="center" wrapText="1"/>
    </xf>
    <xf numFmtId="0" fontId="28" fillId="12" borderId="16" xfId="10" applyFont="1" applyFill="1" applyBorder="1" applyAlignment="1">
      <alignment horizontal="left" vertical="center" wrapText="1"/>
    </xf>
    <xf numFmtId="165" fontId="14" fillId="12" borderId="16" xfId="14" applyNumberFormat="1" applyFont="1" applyFill="1" applyBorder="1" applyAlignment="1">
      <alignment horizontal="center" vertical="center" wrapText="1"/>
    </xf>
    <xf numFmtId="0" fontId="28" fillId="12" borderId="16" xfId="10" applyFont="1" applyFill="1" applyBorder="1" applyAlignment="1">
      <alignment horizontal="center" vertical="center" wrapText="1"/>
    </xf>
    <xf numFmtId="0" fontId="14" fillId="0" borderId="0" xfId="10" applyFont="1" applyAlignment="1">
      <alignment horizontal="center" vertical="center" wrapText="1"/>
    </xf>
    <xf numFmtId="44" fontId="8" fillId="0" borderId="0" xfId="10" applyNumberFormat="1" applyFont="1" applyAlignment="1">
      <alignment horizontal="left" vertical="center" wrapText="1"/>
    </xf>
    <xf numFmtId="0" fontId="10" fillId="0" borderId="28" xfId="10" applyBorder="1" applyAlignment="1">
      <alignment horizontal="center" vertical="center" wrapText="1"/>
    </xf>
    <xf numFmtId="0" fontId="26" fillId="6" borderId="32" xfId="10" applyFont="1" applyFill="1" applyBorder="1" applyAlignment="1">
      <alignment horizontal="center" vertical="center" wrapText="1"/>
    </xf>
    <xf numFmtId="0" fontId="0" fillId="0" borderId="32" xfId="10" quotePrefix="1" applyFont="1" applyBorder="1" applyAlignment="1">
      <alignment horizontal="center" vertical="center" wrapText="1"/>
    </xf>
    <xf numFmtId="165" fontId="8" fillId="0" borderId="0" xfId="10" applyNumberFormat="1" applyFont="1" applyAlignment="1">
      <alignment horizontal="center" vertical="center" wrapText="1"/>
    </xf>
    <xf numFmtId="0" fontId="24" fillId="0" borderId="30" xfId="10" applyFont="1" applyBorder="1" applyAlignment="1">
      <alignment horizontal="center" vertical="center" wrapText="1"/>
    </xf>
    <xf numFmtId="0" fontId="8" fillId="0" borderId="30" xfId="10" applyFont="1" applyBorder="1" applyAlignment="1">
      <alignment horizontal="center" vertical="center" wrapText="1" shrinkToFit="1"/>
    </xf>
    <xf numFmtId="0" fontId="8" fillId="0" borderId="35" xfId="10" applyFont="1" applyBorder="1" applyAlignment="1">
      <alignment horizontal="center" vertical="center" wrapText="1" shrinkToFit="1"/>
    </xf>
    <xf numFmtId="165" fontId="0" fillId="0" borderId="0" xfId="0" applyNumberFormat="1" applyProtection="1">
      <protection locked="0"/>
    </xf>
    <xf numFmtId="167" fontId="8" fillId="0" borderId="0" xfId="0" applyNumberFormat="1" applyFont="1" applyAlignment="1" applyProtection="1">
      <alignment horizontal="center" vertical="center"/>
      <protection locked="0"/>
    </xf>
    <xf numFmtId="0" fontId="26" fillId="0" borderId="4" xfId="10" applyFont="1" applyBorder="1" applyAlignment="1">
      <alignment horizontal="center" wrapText="1"/>
    </xf>
    <xf numFmtId="0" fontId="37" fillId="0" borderId="36" xfId="15" applyFont="1" applyBorder="1" applyAlignment="1">
      <alignment horizontal="center" vertical="center"/>
    </xf>
    <xf numFmtId="1" fontId="39" fillId="0" borderId="37" xfId="16" applyNumberFormat="1" applyFont="1" applyBorder="1" applyAlignment="1">
      <alignment horizontal="center" vertical="center" wrapText="1"/>
    </xf>
    <xf numFmtId="0" fontId="39" fillId="0" borderId="37" xfId="16" applyFont="1" applyBorder="1" applyAlignment="1">
      <alignment horizontal="center" vertical="center" wrapText="1"/>
    </xf>
    <xf numFmtId="0" fontId="37" fillId="0" borderId="37" xfId="15" applyFont="1" applyBorder="1" applyAlignment="1">
      <alignment horizontal="center" vertical="center"/>
    </xf>
    <xf numFmtId="0" fontId="37" fillId="0" borderId="37" xfId="15" applyFont="1" applyBorder="1" applyAlignment="1">
      <alignment horizontal="center" vertical="center" wrapText="1"/>
    </xf>
    <xf numFmtId="44" fontId="37" fillId="0" borderId="38" xfId="15" applyNumberFormat="1" applyFont="1" applyBorder="1" applyAlignment="1">
      <alignment horizontal="center" vertical="center" wrapText="1"/>
    </xf>
    <xf numFmtId="0" fontId="36" fillId="0" borderId="0" xfId="15" applyAlignment="1">
      <alignment vertical="center"/>
    </xf>
    <xf numFmtId="0" fontId="37" fillId="9" borderId="39" xfId="15" applyFont="1" applyFill="1" applyBorder="1" applyAlignment="1">
      <alignment vertical="center"/>
    </xf>
    <xf numFmtId="1" fontId="40" fillId="9" borderId="40" xfId="16" applyNumberFormat="1" applyFont="1" applyFill="1" applyBorder="1" applyAlignment="1">
      <alignment vertical="center" wrapText="1"/>
    </xf>
    <xf numFmtId="0" fontId="40" fillId="9" borderId="40" xfId="16" applyFont="1" applyFill="1" applyBorder="1" applyAlignment="1">
      <alignment vertical="center" wrapText="1"/>
    </xf>
    <xf numFmtId="0" fontId="41" fillId="9" borderId="40" xfId="15" applyFont="1" applyFill="1" applyBorder="1" applyAlignment="1">
      <alignment vertical="center"/>
    </xf>
    <xf numFmtId="44" fontId="37" fillId="9" borderId="41" xfId="15" applyNumberFormat="1" applyFont="1" applyFill="1" applyBorder="1" applyAlignment="1">
      <alignment vertical="center"/>
    </xf>
    <xf numFmtId="0" fontId="41" fillId="0" borderId="0" xfId="15" applyFont="1" applyAlignment="1">
      <alignment vertical="center"/>
    </xf>
    <xf numFmtId="0" fontId="42" fillId="0" borderId="42" xfId="15" applyFont="1" applyBorder="1" applyAlignment="1">
      <alignment vertical="center"/>
    </xf>
    <xf numFmtId="1" fontId="26" fillId="0" borderId="43" xfId="16" applyNumberFormat="1" applyFont="1" applyBorder="1" applyAlignment="1">
      <alignment vertical="center" wrapText="1"/>
    </xf>
    <xf numFmtId="0" fontId="26" fillId="0" borderId="43" xfId="16" applyFont="1" applyBorder="1" applyAlignment="1">
      <alignment vertical="center" wrapText="1"/>
    </xf>
    <xf numFmtId="44" fontId="42" fillId="0" borderId="43" xfId="15" applyNumberFormat="1" applyFont="1" applyBorder="1" applyAlignment="1">
      <alignment vertical="center"/>
    </xf>
    <xf numFmtId="44" fontId="43" fillId="0" borderId="44" xfId="15" applyNumberFormat="1" applyFont="1" applyBorder="1" applyAlignment="1">
      <alignment vertical="center"/>
    </xf>
    <xf numFmtId="0" fontId="42" fillId="0" borderId="0" xfId="15" applyFont="1" applyAlignment="1">
      <alignment vertical="center"/>
    </xf>
    <xf numFmtId="0" fontId="44" fillId="0" borderId="42" xfId="15" applyFont="1" applyBorder="1" applyAlignment="1">
      <alignment horizontal="left" vertical="center" indent="2"/>
    </xf>
    <xf numFmtId="44" fontId="36" fillId="0" borderId="43" xfId="15" applyNumberFormat="1" applyBorder="1" applyAlignment="1">
      <alignment vertical="center"/>
    </xf>
    <xf numFmtId="0" fontId="44" fillId="0" borderId="42" xfId="15" applyFont="1" applyBorder="1" applyAlignment="1">
      <alignment horizontal="left" vertical="center" wrapText="1" indent="2"/>
    </xf>
    <xf numFmtId="0" fontId="42" fillId="0" borderId="45" xfId="15" applyFont="1" applyBorder="1" applyAlignment="1">
      <alignment vertical="center"/>
    </xf>
    <xf numFmtId="1" fontId="26" fillId="0" borderId="46" xfId="16" applyNumberFormat="1" applyFont="1" applyBorder="1" applyAlignment="1">
      <alignment vertical="center" wrapText="1"/>
    </xf>
    <xf numFmtId="0" fontId="26" fillId="0" borderId="46" xfId="16" applyFont="1" applyBorder="1" applyAlignment="1">
      <alignment vertical="center" wrapText="1"/>
    </xf>
    <xf numFmtId="0" fontId="37" fillId="9" borderId="47" xfId="15" applyFont="1" applyFill="1" applyBorder="1" applyAlignment="1">
      <alignment vertical="center"/>
    </xf>
    <xf numFmtId="1" fontId="40" fillId="9" borderId="48" xfId="16" applyNumberFormat="1" applyFont="1" applyFill="1" applyBorder="1" applyAlignment="1">
      <alignment vertical="center" wrapText="1"/>
    </xf>
    <xf numFmtId="0" fontId="40" fillId="9" borderId="48" xfId="16" applyFont="1" applyFill="1" applyBorder="1" applyAlignment="1">
      <alignment vertical="center" wrapText="1"/>
    </xf>
    <xf numFmtId="0" fontId="41" fillId="9" borderId="48" xfId="15" applyFont="1" applyFill="1" applyBorder="1" applyAlignment="1">
      <alignment vertical="center"/>
    </xf>
    <xf numFmtId="44" fontId="37" fillId="9" borderId="49" xfId="15" applyNumberFormat="1" applyFont="1" applyFill="1" applyBorder="1" applyAlignment="1">
      <alignment vertical="center"/>
    </xf>
    <xf numFmtId="44" fontId="36" fillId="0" borderId="42" xfId="15" applyNumberFormat="1" applyBorder="1" applyAlignment="1">
      <alignment vertical="center"/>
    </xf>
    <xf numFmtId="0" fontId="42" fillId="0" borderId="42" xfId="15" applyFont="1" applyBorder="1" applyAlignment="1">
      <alignment vertical="center" wrapText="1"/>
    </xf>
    <xf numFmtId="0" fontId="42" fillId="0" borderId="50" xfId="15" applyFont="1" applyBorder="1" applyAlignment="1">
      <alignment vertical="center"/>
    </xf>
    <xf numFmtId="1" fontId="26" fillId="0" borderId="51" xfId="16" applyNumberFormat="1" applyFont="1" applyBorder="1" applyAlignment="1">
      <alignment vertical="center" wrapText="1"/>
    </xf>
    <xf numFmtId="0" fontId="26" fillId="0" borderId="51" xfId="16" applyFont="1" applyBorder="1" applyAlignment="1">
      <alignment vertical="center" wrapText="1"/>
    </xf>
    <xf numFmtId="0" fontId="45" fillId="0" borderId="36" xfId="15" applyFont="1" applyBorder="1" applyAlignment="1">
      <alignment vertical="center"/>
    </xf>
    <xf numFmtId="0" fontId="45" fillId="0" borderId="37" xfId="15" applyFont="1" applyBorder="1" applyAlignment="1">
      <alignment vertical="center"/>
    </xf>
    <xf numFmtId="44" fontId="45" fillId="0" borderId="38" xfId="15" applyNumberFormat="1" applyFont="1" applyBorder="1" applyAlignment="1">
      <alignment vertical="center"/>
    </xf>
    <xf numFmtId="1" fontId="26" fillId="9" borderId="43" xfId="16" applyNumberFormat="1" applyFont="1" applyFill="1" applyBorder="1" applyAlignment="1">
      <alignment vertical="center" wrapText="1"/>
    </xf>
    <xf numFmtId="0" fontId="26" fillId="9" borderId="43" xfId="16" applyFont="1" applyFill="1" applyBorder="1" applyAlignment="1">
      <alignment vertical="center" wrapText="1"/>
    </xf>
    <xf numFmtId="44" fontId="36" fillId="9" borderId="43" xfId="15" applyNumberFormat="1" applyFill="1" applyBorder="1" applyAlignment="1">
      <alignment vertical="center"/>
    </xf>
    <xf numFmtId="44" fontId="36" fillId="9" borderId="44" xfId="15" applyNumberFormat="1" applyFill="1" applyBorder="1" applyAlignment="1">
      <alignment vertical="center"/>
    </xf>
    <xf numFmtId="44" fontId="36" fillId="9" borderId="42" xfId="15" applyNumberFormat="1" applyFill="1" applyBorder="1" applyAlignment="1">
      <alignment vertical="center"/>
    </xf>
    <xf numFmtId="0" fontId="31" fillId="0" borderId="4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center" vertical="center" wrapText="1"/>
    </xf>
    <xf numFmtId="169" fontId="31" fillId="0" borderId="4" xfId="0" applyNumberFormat="1" applyFont="1" applyBorder="1" applyAlignment="1">
      <alignment vertical="center"/>
    </xf>
    <xf numFmtId="0" fontId="10" fillId="0" borderId="28" xfId="10" quotePrefix="1" applyBorder="1" applyAlignment="1">
      <alignment horizontal="center" vertical="center" wrapText="1"/>
    </xf>
    <xf numFmtId="0" fontId="26" fillId="6" borderId="28" xfId="10" applyFont="1" applyFill="1" applyBorder="1" applyAlignment="1">
      <alignment horizontal="center" vertical="center" wrapText="1"/>
    </xf>
    <xf numFmtId="0" fontId="0" fillId="0" borderId="28" xfId="10" quotePrefix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8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48" fillId="0" borderId="8" xfId="0" applyFont="1" applyFill="1" applyBorder="1" applyAlignment="1">
      <alignment horizontal="left" vertical="center" wrapText="1"/>
    </xf>
    <xf numFmtId="0" fontId="48" fillId="0" borderId="56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center" vertical="center"/>
    </xf>
    <xf numFmtId="167" fontId="0" fillId="0" borderId="55" xfId="0" applyNumberFormat="1" applyBorder="1" applyAlignment="1">
      <alignment horizontal="center" vertical="center"/>
    </xf>
    <xf numFmtId="167" fontId="12" fillId="0" borderId="17" xfId="0" applyNumberFormat="1" applyFont="1" applyBorder="1" applyAlignment="1">
      <alignment horizontal="center" vertical="center"/>
    </xf>
    <xf numFmtId="0" fontId="14" fillId="0" borderId="13" xfId="0" applyFont="1" applyBorder="1" applyAlignment="1" applyProtection="1">
      <alignment horizontal="center" vertical="top" wrapText="1" shrinkToFit="1"/>
      <protection locked="0"/>
    </xf>
    <xf numFmtId="0" fontId="14" fillId="0" borderId="14" xfId="0" applyFont="1" applyBorder="1" applyAlignment="1" applyProtection="1">
      <alignment horizontal="center" vertical="center" wrapText="1" shrinkToFit="1"/>
      <protection locked="0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/>
    </xf>
    <xf numFmtId="0" fontId="14" fillId="0" borderId="57" xfId="0" applyFont="1" applyBorder="1" applyAlignment="1" applyProtection="1">
      <alignment horizontal="center" vertical="top" wrapText="1" shrinkToFit="1"/>
      <protection locked="0"/>
    </xf>
    <xf numFmtId="167" fontId="0" fillId="0" borderId="58" xfId="0" applyNumberFormat="1" applyFill="1" applyBorder="1" applyAlignment="1">
      <alignment horizontal="center" vertical="center"/>
    </xf>
    <xf numFmtId="167" fontId="0" fillId="0" borderId="59" xfId="0" applyNumberFormat="1" applyFill="1" applyBorder="1" applyAlignment="1">
      <alignment horizontal="center" vertical="center"/>
    </xf>
    <xf numFmtId="167" fontId="0" fillId="0" borderId="60" xfId="0" applyNumberForma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6" borderId="4" xfId="0" applyFill="1" applyBorder="1" applyAlignment="1">
      <alignment vertical="center" wrapText="1"/>
    </xf>
    <xf numFmtId="0" fontId="14" fillId="10" borderId="0" xfId="0" applyFont="1" applyFill="1" applyAlignment="1" applyProtection="1">
      <alignment vertical="center"/>
      <protection locked="0"/>
    </xf>
    <xf numFmtId="0" fontId="34" fillId="2" borderId="4" xfId="0" applyFont="1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0" fontId="34" fillId="6" borderId="4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4" fillId="10" borderId="0" xfId="0" applyFont="1" applyFill="1" applyAlignment="1" applyProtection="1">
      <alignment vertical="center"/>
      <protection locked="0"/>
    </xf>
    <xf numFmtId="0" fontId="5" fillId="1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>
      <alignment horizontal="left" vertical="center"/>
    </xf>
    <xf numFmtId="0" fontId="0" fillId="2" borderId="4" xfId="0" applyFill="1" applyBorder="1" applyAlignment="1">
      <alignment vertical="center"/>
    </xf>
    <xf numFmtId="167" fontId="0" fillId="2" borderId="4" xfId="0" applyNumberFormat="1" applyFill="1" applyBorder="1" applyAlignment="1">
      <alignment vertical="center"/>
    </xf>
    <xf numFmtId="0" fontId="0" fillId="0" borderId="4" xfId="0" applyBorder="1" applyAlignment="1">
      <alignment horizontal="right" vertical="center"/>
    </xf>
    <xf numFmtId="167" fontId="0" fillId="0" borderId="4" xfId="0" applyNumberFormat="1" applyBorder="1" applyAlignment="1">
      <alignment vertical="center"/>
    </xf>
    <xf numFmtId="49" fontId="0" fillId="0" borderId="4" xfId="0" applyNumberFormat="1" applyBorder="1" applyAlignment="1">
      <alignment vertical="center"/>
    </xf>
    <xf numFmtId="49" fontId="0" fillId="2" borderId="4" xfId="0" applyNumberFormat="1" applyFill="1" applyBorder="1" applyAlignment="1">
      <alignment vertical="center"/>
    </xf>
    <xf numFmtId="49" fontId="0" fillId="0" borderId="52" xfId="0" applyNumberFormat="1" applyBorder="1" applyAlignment="1">
      <alignment vertical="center"/>
    </xf>
    <xf numFmtId="167" fontId="22" fillId="0" borderId="4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167" fontId="0" fillId="0" borderId="0" xfId="0" applyNumberFormat="1" applyAlignment="1">
      <alignment vertical="center"/>
    </xf>
    <xf numFmtId="0" fontId="0" fillId="0" borderId="0" xfId="0" applyAlignment="1" applyProtection="1">
      <alignment vertical="center" wrapText="1"/>
      <protection locked="0"/>
    </xf>
    <xf numFmtId="0" fontId="10" fillId="0" borderId="4" xfId="1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0" fillId="0" borderId="29" xfId="10" quotePrefix="1" applyBorder="1" applyAlignment="1">
      <alignment horizontal="center" vertical="center" wrapText="1"/>
    </xf>
    <xf numFmtId="0" fontId="51" fillId="2" borderId="29" xfId="10" applyFont="1" applyFill="1" applyBorder="1" applyAlignment="1">
      <alignment horizontal="center" vertical="center" wrapText="1"/>
    </xf>
    <xf numFmtId="0" fontId="0" fillId="0" borderId="29" xfId="10" quotePrefix="1" applyFont="1" applyBorder="1" applyAlignment="1">
      <alignment horizontal="center" vertical="center" wrapText="1"/>
    </xf>
    <xf numFmtId="0" fontId="12" fillId="0" borderId="16" xfId="0" applyFont="1" applyBorder="1" applyAlignment="1" applyProtection="1">
      <alignment horizontal="left" vertical="center"/>
      <protection locked="0"/>
    </xf>
    <xf numFmtId="167" fontId="0" fillId="0" borderId="26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67" fontId="0" fillId="0" borderId="19" xfId="0" applyNumberFormat="1" applyBorder="1" applyAlignment="1">
      <alignment horizontal="center" vertical="center"/>
    </xf>
    <xf numFmtId="167" fontId="0" fillId="0" borderId="4" xfId="0" applyNumberFormat="1" applyFill="1" applyBorder="1" applyAlignment="1">
      <alignment vertical="center"/>
    </xf>
    <xf numFmtId="167" fontId="8" fillId="0" borderId="20" xfId="0" applyNumberFormat="1" applyFont="1" applyBorder="1" applyAlignment="1">
      <alignment horizontal="right" vertical="center" wrapText="1"/>
    </xf>
    <xf numFmtId="167" fontId="8" fillId="0" borderId="22" xfId="0" applyNumberFormat="1" applyFont="1" applyBorder="1" applyAlignment="1">
      <alignment horizontal="right" vertical="center" wrapText="1"/>
    </xf>
    <xf numFmtId="167" fontId="14" fillId="0" borderId="19" xfId="0" applyNumberFormat="1" applyFont="1" applyBorder="1" applyAlignment="1">
      <alignment horizontal="right" vertical="center"/>
    </xf>
    <xf numFmtId="4" fontId="41" fillId="9" borderId="40" xfId="15" applyNumberFormat="1" applyFont="1" applyFill="1" applyBorder="1" applyAlignment="1">
      <alignment vertical="center"/>
    </xf>
    <xf numFmtId="4" fontId="36" fillId="9" borderId="43" xfId="15" applyNumberFormat="1" applyFill="1" applyBorder="1" applyAlignment="1">
      <alignment vertical="center"/>
    </xf>
    <xf numFmtId="4" fontId="41" fillId="9" borderId="48" xfId="15" applyNumberFormat="1" applyFont="1" applyFill="1" applyBorder="1" applyAlignment="1">
      <alignment vertical="center"/>
    </xf>
    <xf numFmtId="4" fontId="2" fillId="5" borderId="4" xfId="1" applyNumberFormat="1" applyFont="1" applyFill="1" applyBorder="1" applyAlignment="1" applyProtection="1">
      <alignment horizontal="center" vertical="center"/>
      <protection locked="0"/>
    </xf>
    <xf numFmtId="4" fontId="6" fillId="2" borderId="5" xfId="0" applyNumberFormat="1" applyFont="1" applyFill="1" applyBorder="1" applyAlignment="1" applyProtection="1">
      <alignment horizontal="left" vertical="top" wrapText="1" shrinkToFit="1"/>
      <protection locked="0"/>
    </xf>
    <xf numFmtId="4" fontId="10" fillId="5" borderId="4" xfId="1" applyNumberFormat="1" applyFont="1" applyFill="1" applyBorder="1" applyAlignment="1" applyProtection="1">
      <alignment horizontal="center" vertical="center"/>
      <protection locked="0"/>
    </xf>
    <xf numFmtId="4" fontId="47" fillId="2" borderId="4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>
      <alignment vertical="center"/>
    </xf>
    <xf numFmtId="4" fontId="31" fillId="5" borderId="53" xfId="0" applyNumberFormat="1" applyFont="1" applyFill="1" applyBorder="1" applyAlignment="1" applyProtection="1">
      <alignment vertical="center"/>
      <protection locked="0"/>
    </xf>
    <xf numFmtId="4" fontId="31" fillId="5" borderId="4" xfId="0" applyNumberFormat="1" applyFont="1" applyFill="1" applyBorder="1" applyAlignment="1" applyProtection="1">
      <alignment vertical="center"/>
      <protection locked="0"/>
    </xf>
    <xf numFmtId="167" fontId="27" fillId="0" borderId="31" xfId="14" applyNumberFormat="1" applyFont="1" applyFill="1" applyBorder="1" applyAlignment="1">
      <alignment horizontal="center" vertical="center"/>
    </xf>
    <xf numFmtId="167" fontId="27" fillId="0" borderId="31" xfId="14" applyNumberFormat="1" applyFont="1" applyFill="1" applyBorder="1" applyAlignment="1">
      <alignment horizontal="center" vertical="center" wrapText="1"/>
    </xf>
    <xf numFmtId="167" fontId="27" fillId="0" borderId="55" xfId="14" applyNumberFormat="1" applyFont="1" applyFill="1" applyBorder="1" applyAlignment="1">
      <alignment horizontal="center" vertical="center"/>
    </xf>
    <xf numFmtId="167" fontId="28" fillId="12" borderId="17" xfId="14" applyNumberFormat="1" applyFont="1" applyFill="1" applyBorder="1" applyAlignment="1">
      <alignment horizontal="center" vertical="center" wrapText="1"/>
    </xf>
    <xf numFmtId="167" fontId="27" fillId="0" borderId="19" xfId="14" applyNumberFormat="1" applyFont="1" applyBorder="1" applyAlignment="1">
      <alignment horizontal="center" vertical="center" wrapText="1"/>
    </xf>
    <xf numFmtId="167" fontId="12" fillId="0" borderId="16" xfId="0" applyNumberFormat="1" applyFont="1" applyBorder="1" applyAlignment="1" applyProtection="1">
      <alignment horizontal="left" vertical="center"/>
      <protection locked="0"/>
    </xf>
    <xf numFmtId="4" fontId="42" fillId="5" borderId="43" xfId="17" applyNumberFormat="1" applyFont="1" applyFill="1" applyBorder="1" applyAlignment="1" applyProtection="1">
      <alignment vertical="center"/>
      <protection locked="0"/>
    </xf>
    <xf numFmtId="4" fontId="36" fillId="5" borderId="43" xfId="15" applyNumberFormat="1" applyFill="1" applyBorder="1" applyAlignment="1" applyProtection="1">
      <alignment vertical="center"/>
      <protection locked="0"/>
    </xf>
    <xf numFmtId="4" fontId="42" fillId="5" borderId="46" xfId="17" applyNumberFormat="1" applyFont="1" applyFill="1" applyBorder="1" applyAlignment="1" applyProtection="1">
      <alignment vertical="center"/>
      <protection locked="0"/>
    </xf>
    <xf numFmtId="4" fontId="42" fillId="5" borderId="51" xfId="17" applyNumberFormat="1" applyFont="1" applyFill="1" applyBorder="1" applyAlignment="1" applyProtection="1">
      <alignment vertical="center"/>
      <protection locked="0"/>
    </xf>
    <xf numFmtId="4" fontId="0" fillId="5" borderId="4" xfId="0" applyNumberFormat="1" applyFill="1" applyBorder="1" applyAlignment="1" applyProtection="1">
      <alignment horizontal="right" vertical="center"/>
      <protection locked="0"/>
    </xf>
    <xf numFmtId="4" fontId="0" fillId="5" borderId="4" xfId="0" applyNumberFormat="1" applyFill="1" applyBorder="1" applyAlignment="1" applyProtection="1">
      <alignment vertical="center"/>
      <protection locked="0"/>
    </xf>
    <xf numFmtId="2" fontId="10" fillId="5" borderId="64" xfId="10" applyNumberFormat="1" applyFill="1" applyBorder="1" applyAlignment="1" applyProtection="1">
      <alignment horizontal="center" vertical="center" wrapText="1"/>
      <protection locked="0"/>
    </xf>
    <xf numFmtId="2" fontId="10" fillId="5" borderId="64" xfId="10" applyNumberFormat="1" applyFont="1" applyFill="1" applyBorder="1" applyAlignment="1" applyProtection="1">
      <alignment horizontal="center" vertical="center" wrapText="1"/>
      <protection locked="0"/>
    </xf>
    <xf numFmtId="2" fontId="8" fillId="5" borderId="0" xfId="10" applyNumberFormat="1" applyFont="1" applyFill="1" applyBorder="1" applyAlignment="1" applyProtection="1">
      <alignment horizontal="center" vertical="center" wrapText="1" shrinkToFit="1"/>
      <protection locked="0"/>
    </xf>
    <xf numFmtId="2" fontId="10" fillId="5" borderId="59" xfId="10" applyNumberFormat="1" applyFont="1" applyFill="1" applyBorder="1" applyAlignment="1" applyProtection="1">
      <alignment horizontal="center" vertical="center" wrapText="1"/>
      <protection locked="0"/>
    </xf>
    <xf numFmtId="2" fontId="10" fillId="5" borderId="32" xfId="10" applyNumberFormat="1" applyFill="1" applyBorder="1" applyAlignment="1" applyProtection="1">
      <alignment horizontal="center" vertical="center" wrapText="1"/>
      <protection locked="0"/>
    </xf>
    <xf numFmtId="4" fontId="0" fillId="5" borderId="2" xfId="0" applyNumberFormat="1" applyFill="1" applyBorder="1" applyAlignment="1" applyProtection="1">
      <alignment horizontal="center" vertical="center"/>
      <protection locked="0"/>
    </xf>
    <xf numFmtId="4" fontId="0" fillId="5" borderId="4" xfId="0" applyNumberFormat="1" applyFill="1" applyBorder="1" applyAlignment="1" applyProtection="1">
      <alignment horizontal="center" vertical="center"/>
      <protection locked="0"/>
    </xf>
    <xf numFmtId="4" fontId="0" fillId="5" borderId="32" xfId="0" applyNumberFormat="1" applyFill="1" applyBorder="1" applyAlignment="1" applyProtection="1">
      <alignment horizontal="center" vertical="center"/>
      <protection locked="0"/>
    </xf>
    <xf numFmtId="0" fontId="26" fillId="0" borderId="42" xfId="15" applyFont="1" applyBorder="1" applyAlignment="1">
      <alignment vertical="center"/>
    </xf>
    <xf numFmtId="0" fontId="26" fillId="0" borderId="45" xfId="15" applyFont="1" applyBorder="1" applyAlignment="1">
      <alignment vertical="center"/>
    </xf>
    <xf numFmtId="0" fontId="14" fillId="3" borderId="15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8" fillId="0" borderId="17" xfId="0" applyFont="1" applyBorder="1" applyAlignment="1">
      <alignment vertical="center"/>
    </xf>
    <xf numFmtId="0" fontId="14" fillId="0" borderId="9" xfId="0" applyFont="1" applyBorder="1" applyAlignment="1">
      <alignment horizontal="right" vertical="center"/>
    </xf>
    <xf numFmtId="0" fontId="14" fillId="0" borderId="10" xfId="0" applyFont="1" applyBorder="1" applyAlignment="1">
      <alignment horizontal="right" vertical="center"/>
    </xf>
    <xf numFmtId="0" fontId="14" fillId="0" borderId="18" xfId="0" applyFont="1" applyBorder="1" applyAlignment="1">
      <alignment horizontal="right" vertical="center"/>
    </xf>
    <xf numFmtId="0" fontId="2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8" fontId="23" fillId="7" borderId="54" xfId="0" applyNumberFormat="1" applyFont="1" applyFill="1" applyBorder="1" applyAlignment="1">
      <alignment horizontal="left" vertical="center" wrapText="1"/>
    </xf>
    <xf numFmtId="168" fontId="23" fillId="7" borderId="0" xfId="0" applyNumberFormat="1" applyFont="1" applyFill="1" applyBorder="1" applyAlignment="1">
      <alignment horizontal="left" vertical="center" wrapText="1"/>
    </xf>
    <xf numFmtId="0" fontId="24" fillId="0" borderId="24" xfId="1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14" fillId="8" borderId="24" xfId="10" applyFont="1" applyFill="1" applyBorder="1" applyAlignment="1">
      <alignment horizontal="center" vertical="center" wrapText="1" shrinkToFit="1"/>
    </xf>
    <xf numFmtId="0" fontId="14" fillId="8" borderId="27" xfId="10" applyFont="1" applyFill="1" applyBorder="1" applyAlignment="1">
      <alignment horizontal="center" vertical="center" wrapText="1" shrinkToFit="1"/>
    </xf>
    <xf numFmtId="0" fontId="14" fillId="8" borderId="25" xfId="10" applyFont="1" applyFill="1" applyBorder="1" applyAlignment="1">
      <alignment horizontal="center" vertical="center" wrapText="1" shrinkToFit="1"/>
    </xf>
    <xf numFmtId="0" fontId="14" fillId="8" borderId="18" xfId="10" applyFont="1" applyFill="1" applyBorder="1" applyAlignment="1">
      <alignment horizontal="center" vertical="center" wrapText="1" shrinkToFit="1"/>
    </xf>
    <xf numFmtId="0" fontId="14" fillId="8" borderId="26" xfId="10" applyFont="1" applyFill="1" applyBorder="1" applyAlignment="1">
      <alignment horizontal="center" vertical="center" wrapText="1" shrinkToFit="1"/>
    </xf>
    <xf numFmtId="0" fontId="14" fillId="8" borderId="19" xfId="10" applyFont="1" applyFill="1" applyBorder="1" applyAlignment="1">
      <alignment horizontal="center" vertical="center" wrapText="1" shrinkToFit="1"/>
    </xf>
    <xf numFmtId="167" fontId="14" fillId="8" borderId="26" xfId="10" applyNumberFormat="1" applyFont="1" applyFill="1" applyBorder="1" applyAlignment="1">
      <alignment horizontal="center" vertical="center" wrapText="1" shrinkToFit="1"/>
    </xf>
    <xf numFmtId="167" fontId="14" fillId="8" borderId="19" xfId="10" applyNumberFormat="1" applyFont="1" applyFill="1" applyBorder="1" applyAlignment="1">
      <alignment horizontal="center" vertical="center" wrapText="1" shrinkToFit="1"/>
    </xf>
    <xf numFmtId="2" fontId="14" fillId="8" borderId="26" xfId="10" applyNumberFormat="1" applyFont="1" applyFill="1" applyBorder="1" applyAlignment="1">
      <alignment horizontal="center" vertical="center" wrapText="1" shrinkToFit="1"/>
    </xf>
    <xf numFmtId="2" fontId="14" fillId="8" borderId="19" xfId="10" applyNumberFormat="1" applyFont="1" applyFill="1" applyBorder="1" applyAlignment="1">
      <alignment horizontal="center" vertical="center" wrapText="1" shrinkToFit="1"/>
    </xf>
    <xf numFmtId="2" fontId="10" fillId="5" borderId="29" xfId="10" quotePrefix="1" applyNumberFormat="1" applyFill="1" applyBorder="1" applyAlignment="1" applyProtection="1">
      <alignment horizontal="center" vertical="center" wrapText="1"/>
      <protection locked="0"/>
    </xf>
    <xf numFmtId="2" fontId="10" fillId="5" borderId="23" xfId="10" quotePrefix="1" applyNumberFormat="1" applyFill="1" applyBorder="1" applyAlignment="1" applyProtection="1">
      <alignment horizontal="center" vertical="center" wrapText="1"/>
      <protection locked="0"/>
    </xf>
    <xf numFmtId="167" fontId="27" fillId="0" borderId="26" xfId="14" applyNumberFormat="1" applyFont="1" applyFill="1" applyBorder="1" applyAlignment="1">
      <alignment horizontal="center" vertical="center" wrapText="1"/>
    </xf>
    <xf numFmtId="167" fontId="27" fillId="0" borderId="31" xfId="14" applyNumberFormat="1" applyFont="1" applyFill="1" applyBorder="1" applyAlignment="1">
      <alignment horizontal="center" vertical="center" wrapText="1"/>
    </xf>
    <xf numFmtId="0" fontId="10" fillId="0" borderId="23" xfId="10" quotePrefix="1" applyBorder="1" applyAlignment="1">
      <alignment horizontal="center" vertical="center" wrapText="1"/>
    </xf>
    <xf numFmtId="0" fontId="10" fillId="0" borderId="23" xfId="10" applyBorder="1" applyAlignment="1">
      <alignment horizontal="center" vertical="center" wrapText="1"/>
    </xf>
    <xf numFmtId="0" fontId="26" fillId="0" borderId="23" xfId="10" applyFont="1" applyBorder="1" applyAlignment="1">
      <alignment horizontal="center" vertical="center" wrapText="1"/>
    </xf>
    <xf numFmtId="0" fontId="2" fillId="0" borderId="23" xfId="10" quotePrefix="1" applyFont="1" applyBorder="1" applyAlignment="1">
      <alignment horizontal="center" vertical="center" wrapText="1"/>
    </xf>
    <xf numFmtId="0" fontId="2" fillId="0" borderId="23" xfId="10" applyFont="1" applyBorder="1" applyAlignment="1">
      <alignment horizontal="center" vertical="center" wrapText="1"/>
    </xf>
    <xf numFmtId="0" fontId="29" fillId="9" borderId="9" xfId="10" applyFont="1" applyFill="1" applyBorder="1" applyAlignment="1">
      <alignment horizontal="center" vertical="center" wrapText="1"/>
    </xf>
    <xf numFmtId="0" fontId="29" fillId="9" borderId="10" xfId="10" applyFont="1" applyFill="1" applyBorder="1" applyAlignment="1">
      <alignment horizontal="center" vertical="center" wrapText="1"/>
    </xf>
    <xf numFmtId="0" fontId="29" fillId="9" borderId="18" xfId="10" applyFont="1" applyFill="1" applyBorder="1" applyAlignment="1">
      <alignment horizontal="center" vertical="center" wrapText="1"/>
    </xf>
    <xf numFmtId="0" fontId="27" fillId="0" borderId="34" xfId="10" applyFont="1" applyBorder="1" applyAlignment="1">
      <alignment horizontal="right" vertical="center" wrapText="1"/>
    </xf>
    <xf numFmtId="0" fontId="27" fillId="0" borderId="18" xfId="10" applyFont="1" applyBorder="1" applyAlignment="1">
      <alignment horizontal="right" vertical="center" wrapText="1"/>
    </xf>
    <xf numFmtId="0" fontId="10" fillId="0" borderId="33" xfId="1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24" fillId="0" borderId="30" xfId="10" applyFont="1" applyBorder="1" applyAlignment="1">
      <alignment horizontal="center" vertical="center" wrapText="1"/>
    </xf>
    <xf numFmtId="167" fontId="27" fillId="0" borderId="19" xfId="14" applyNumberFormat="1" applyFont="1" applyFill="1" applyBorder="1" applyAlignment="1">
      <alignment horizontal="center" vertical="center" wrapText="1"/>
    </xf>
    <xf numFmtId="2" fontId="10" fillId="5" borderId="28" xfId="10" quotePrefix="1" applyNumberFormat="1" applyFill="1" applyBorder="1" applyAlignment="1" applyProtection="1">
      <alignment horizontal="center" vertical="center" wrapText="1"/>
      <protection locked="0"/>
    </xf>
    <xf numFmtId="0" fontId="12" fillId="0" borderId="15" xfId="0" applyFont="1" applyBorder="1" applyAlignment="1" applyProtection="1">
      <alignment horizontal="left" vertical="center"/>
      <protection locked="0"/>
    </xf>
    <xf numFmtId="0" fontId="12" fillId="0" borderId="16" xfId="0" applyFont="1" applyBorder="1" applyAlignment="1" applyProtection="1">
      <alignment horizontal="left" vertical="center"/>
      <protection locked="0"/>
    </xf>
    <xf numFmtId="1" fontId="39" fillId="0" borderId="61" xfId="16" applyNumberFormat="1" applyFont="1" applyBorder="1" applyAlignment="1">
      <alignment horizontal="center" vertical="center" wrapText="1"/>
    </xf>
    <xf numFmtId="1" fontId="39" fillId="0" borderId="62" xfId="16" applyNumberFormat="1" applyFont="1" applyBorder="1" applyAlignment="1">
      <alignment horizontal="center" vertical="center" wrapText="1"/>
    </xf>
    <xf numFmtId="49" fontId="49" fillId="0" borderId="0" xfId="0" applyNumberFormat="1" applyFont="1" applyBorder="1" applyAlignment="1">
      <alignment horizontal="left" vertical="top" wrapText="1"/>
    </xf>
    <xf numFmtId="49" fontId="50" fillId="0" borderId="0" xfId="0" applyNumberFormat="1" applyFont="1" applyBorder="1" applyAlignment="1">
      <alignment horizontal="left" vertical="top" wrapText="1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4" xfId="0" applyFont="1" applyFill="1" applyBorder="1" applyAlignment="1" applyProtection="1">
      <alignment horizontal="center" vertical="center" wrapText="1"/>
      <protection locked="0"/>
    </xf>
    <xf numFmtId="4" fontId="0" fillId="2" borderId="4" xfId="0" applyNumberFormat="1" applyFill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horizontal="center" vertical="top" wrapText="1" shrinkToFit="1"/>
    </xf>
    <xf numFmtId="0" fontId="6" fillId="2" borderId="6" xfId="0" applyFont="1" applyFill="1" applyBorder="1" applyAlignment="1" applyProtection="1">
      <alignment horizontal="left" vertical="top" wrapText="1" shrinkToFit="1"/>
    </xf>
    <xf numFmtId="0" fontId="6" fillId="0" borderId="6" xfId="0" applyFont="1" applyBorder="1" applyAlignment="1" applyProtection="1">
      <alignment horizontal="left" vertical="top" wrapText="1" shrinkToFit="1"/>
    </xf>
    <xf numFmtId="7" fontId="2" fillId="0" borderId="4" xfId="1" applyNumberFormat="1" applyFont="1" applyFill="1" applyBorder="1" applyAlignment="1" applyProtection="1">
      <alignment horizontal="center" vertical="center"/>
    </xf>
    <xf numFmtId="7" fontId="12" fillId="0" borderId="11" xfId="0" applyNumberFormat="1" applyFont="1" applyBorder="1" applyAlignment="1" applyProtection="1">
      <alignment horizontal="right" vertical="center"/>
    </xf>
    <xf numFmtId="0" fontId="8" fillId="0" borderId="1" xfId="0" applyFont="1" applyBorder="1" applyAlignment="1" applyProtection="1">
      <alignment horizontal="center" vertical="top" wrapText="1" shrinkToFit="1"/>
    </xf>
    <xf numFmtId="0" fontId="0" fillId="0" borderId="2" xfId="0" applyBorder="1" applyAlignment="1" applyProtection="1">
      <alignment horizontal="center" vertical="top" wrapText="1" shrinkToFit="1"/>
    </xf>
    <xf numFmtId="0" fontId="2" fillId="0" borderId="4" xfId="4" applyFont="1" applyBorder="1" applyAlignment="1" applyProtection="1">
      <alignment vertical="center" wrapText="1"/>
    </xf>
    <xf numFmtId="0" fontId="10" fillId="0" borderId="4" xfId="4" applyFont="1" applyBorder="1" applyAlignment="1" applyProtection="1">
      <alignment vertical="top" wrapText="1"/>
    </xf>
    <xf numFmtId="0" fontId="0" fillId="0" borderId="4" xfId="0" applyBorder="1" applyAlignment="1" applyProtection="1">
      <alignment vertical="center" wrapText="1"/>
    </xf>
    <xf numFmtId="0" fontId="0" fillId="0" borderId="4" xfId="0" applyBorder="1" applyAlignment="1" applyProtection="1">
      <alignment horizontal="left" vertical="center" wrapText="1" shrinkToFit="1"/>
    </xf>
    <xf numFmtId="0" fontId="0" fillId="0" borderId="4" xfId="0" applyBorder="1" applyAlignment="1" applyProtection="1">
      <alignment horizontal="center" vertical="center" wrapText="1"/>
    </xf>
    <xf numFmtId="0" fontId="0" fillId="0" borderId="4" xfId="4" applyFont="1" applyBorder="1" applyAlignment="1" applyProtection="1">
      <alignment vertical="center" wrapText="1"/>
    </xf>
    <xf numFmtId="0" fontId="10" fillId="0" borderId="4" xfId="5" applyFont="1" applyBorder="1" applyAlignment="1" applyProtection="1">
      <alignment vertical="top" wrapText="1"/>
    </xf>
    <xf numFmtId="0" fontId="0" fillId="0" borderId="4" xfId="0" applyBorder="1" applyAlignment="1" applyProtection="1">
      <alignment vertical="top" wrapText="1"/>
    </xf>
    <xf numFmtId="0" fontId="0" fillId="2" borderId="4" xfId="4" applyFont="1" applyFill="1" applyBorder="1" applyAlignment="1" applyProtection="1">
      <alignment vertical="center" wrapText="1"/>
    </xf>
    <xf numFmtId="0" fontId="10" fillId="2" borderId="4" xfId="5" applyFont="1" applyFill="1" applyBorder="1" applyAlignment="1" applyProtection="1">
      <alignment vertical="top" wrapText="1"/>
    </xf>
    <xf numFmtId="0" fontId="5" fillId="0" borderId="0" xfId="0" applyFont="1" applyAlignment="1" applyProtection="1">
      <alignment horizontal="center" wrapText="1"/>
    </xf>
    <xf numFmtId="167" fontId="2" fillId="0" borderId="4" xfId="1" applyNumberFormat="1" applyFont="1" applyBorder="1" applyAlignment="1" applyProtection="1">
      <alignment horizontal="center" vertical="center"/>
    </xf>
    <xf numFmtId="167" fontId="6" fillId="2" borderId="6" xfId="0" applyNumberFormat="1" applyFont="1" applyFill="1" applyBorder="1" applyAlignment="1" applyProtection="1">
      <alignment horizontal="left" vertical="top" wrapText="1" shrinkToFit="1"/>
    </xf>
    <xf numFmtId="167" fontId="12" fillId="0" borderId="11" xfId="0" applyNumberFormat="1" applyFont="1" applyBorder="1" applyAlignment="1" applyProtection="1">
      <alignment horizontal="right" vertical="center"/>
    </xf>
    <xf numFmtId="0" fontId="0" fillId="0" borderId="0" xfId="0" applyProtection="1"/>
  </cellXfs>
  <cellStyles count="18">
    <cellStyle name="Hypertextový odkaz 2" xfId="2"/>
    <cellStyle name="Hypertextový odkaz 3" xfId="8"/>
    <cellStyle name="Měna" xfId="1" builtinId="4"/>
    <cellStyle name="Měna 2" xfId="6"/>
    <cellStyle name="Měna 3" xfId="14"/>
    <cellStyle name="Měna 4" xfId="17"/>
    <cellStyle name="Normální" xfId="0" builtinId="0"/>
    <cellStyle name="Normální 14" xfId="5"/>
    <cellStyle name="Normální 16" xfId="4"/>
    <cellStyle name="normální 2" xfId="7"/>
    <cellStyle name="Normální 2 2" xfId="13"/>
    <cellStyle name="Normální 2 3" xfId="9"/>
    <cellStyle name="Normální 3" xfId="10"/>
    <cellStyle name="Normální 4" xfId="11"/>
    <cellStyle name="Normální 5" xfId="12"/>
    <cellStyle name="Normální 6" xfId="15"/>
    <cellStyle name="normální_C.1.3 Rozpočet ZTI" xfId="16"/>
    <cellStyle name="Procent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view="pageBreakPreview" zoomScale="110" zoomScaleNormal="100" zoomScaleSheetLayoutView="110" workbookViewId="0">
      <selection activeCell="C6" sqref="C6"/>
    </sheetView>
  </sheetViews>
  <sheetFormatPr defaultColWidth="9.109375" defaultRowHeight="13.2" x14ac:dyDescent="0.25"/>
  <cols>
    <col min="1" max="1" width="9.6640625" style="29" customWidth="1"/>
    <col min="2" max="2" width="80.33203125" style="29" customWidth="1"/>
    <col min="3" max="3" width="17.44140625" style="31" customWidth="1"/>
    <col min="4" max="4" width="13" style="27" customWidth="1"/>
    <col min="5" max="5" width="20.88671875" style="28" customWidth="1"/>
    <col min="6" max="6" width="15.109375" style="29" customWidth="1"/>
    <col min="7" max="7" width="13.33203125" style="29" bestFit="1" customWidth="1"/>
    <col min="8" max="8" width="9.44140625" style="29" bestFit="1" customWidth="1"/>
    <col min="9" max="16384" width="9.109375" style="29"/>
  </cols>
  <sheetData>
    <row r="1" spans="1:7" customFormat="1" ht="28.8" thickBot="1" x14ac:dyDescent="0.3">
      <c r="A1" s="236" t="s">
        <v>313</v>
      </c>
      <c r="B1" s="237"/>
      <c r="C1" s="237"/>
      <c r="D1" s="237"/>
      <c r="E1" s="237"/>
    </row>
    <row r="2" spans="1:7" s="23" customFormat="1" ht="27" thickBot="1" x14ac:dyDescent="0.3">
      <c r="A2" s="20" t="s">
        <v>0</v>
      </c>
      <c r="B2" s="21" t="s">
        <v>1</v>
      </c>
      <c r="C2" s="21" t="s">
        <v>2</v>
      </c>
      <c r="D2" s="21" t="s">
        <v>3</v>
      </c>
      <c r="E2" s="22" t="s">
        <v>4</v>
      </c>
    </row>
    <row r="3" spans="1:7" s="23" customFormat="1" ht="21" customHeight="1" thickBot="1" x14ac:dyDescent="0.3">
      <c r="A3" s="230" t="s">
        <v>5</v>
      </c>
      <c r="B3" s="231"/>
      <c r="C3" s="231"/>
      <c r="D3" s="231"/>
      <c r="E3" s="232"/>
    </row>
    <row r="4" spans="1:7" s="23" customFormat="1" ht="21" customHeight="1" x14ac:dyDescent="0.25">
      <c r="A4" s="42">
        <v>1</v>
      </c>
      <c r="B4" s="41" t="s">
        <v>290</v>
      </c>
      <c r="C4" s="195">
        <f>ELEKTRO!G47</f>
        <v>0</v>
      </c>
      <c r="D4" s="40">
        <v>1</v>
      </c>
      <c r="E4" s="196">
        <f>C4*D4</f>
        <v>0</v>
      </c>
    </row>
    <row r="5" spans="1:7" s="25" customFormat="1" ht="27" customHeight="1" x14ac:dyDescent="0.25">
      <c r="A5" s="42">
        <v>2</v>
      </c>
      <c r="B5" s="41" t="str">
        <f>AVT!$C$3</f>
        <v>AV technika (odkazuje se na složku 4_PD_AV_Technika_Světelný_design)</v>
      </c>
      <c r="C5" s="195">
        <f>AVT!$H$78</f>
        <v>0</v>
      </c>
      <c r="D5" s="40">
        <v>1</v>
      </c>
      <c r="E5" s="196">
        <f t="shared" ref="E5" si="0">C5*D5</f>
        <v>0</v>
      </c>
      <c r="F5" s="24"/>
    </row>
    <row r="6" spans="1:7" s="25" customFormat="1" ht="27" customHeight="1" x14ac:dyDescent="0.25">
      <c r="A6" s="42">
        <v>3</v>
      </c>
      <c r="B6" s="41" t="str">
        <f>SVĚTLA!$C$3</f>
        <v>Osvětlení - expoziční a provozní (odkazuje se na složku 4_PD_AV_Technika_Světelný_design)</v>
      </c>
      <c r="C6" s="195">
        <f>SVĚTLA!$K$16</f>
        <v>0</v>
      </c>
      <c r="D6" s="40">
        <v>1</v>
      </c>
      <c r="E6" s="196">
        <f t="shared" ref="E6" si="1">C6*D6</f>
        <v>0</v>
      </c>
      <c r="F6" s="24"/>
    </row>
    <row r="7" spans="1:7" s="25" customFormat="1" ht="27" customHeight="1" x14ac:dyDescent="0.25">
      <c r="A7" s="42">
        <v>4</v>
      </c>
      <c r="B7" s="41" t="s">
        <v>6</v>
      </c>
      <c r="C7" s="195">
        <f>INTERIÉR!G42</f>
        <v>0</v>
      </c>
      <c r="D7" s="40">
        <v>1</v>
      </c>
      <c r="E7" s="196">
        <f t="shared" ref="E7" si="2">C7*D7</f>
        <v>0</v>
      </c>
      <c r="F7" s="24"/>
    </row>
    <row r="8" spans="1:7" s="25" customFormat="1" ht="27" customHeight="1" x14ac:dyDescent="0.25">
      <c r="A8" s="42">
        <v>5</v>
      </c>
      <c r="B8" s="41" t="s">
        <v>7</v>
      </c>
      <c r="C8" s="195">
        <f>OBSAHY_NASAZENÍ!G21</f>
        <v>0</v>
      </c>
      <c r="D8" s="40">
        <v>1</v>
      </c>
      <c r="E8" s="196">
        <f t="shared" ref="E8:E9" si="3">C8*D8</f>
        <v>0</v>
      </c>
      <c r="F8" s="24"/>
    </row>
    <row r="9" spans="1:7" s="25" customFormat="1" ht="27" customHeight="1" x14ac:dyDescent="0.25">
      <c r="A9" s="150">
        <v>6</v>
      </c>
      <c r="B9" s="151" t="s">
        <v>299</v>
      </c>
      <c r="C9" s="195">
        <f>'Provozní podpora+budoucí rozvoj'!H5</f>
        <v>0</v>
      </c>
      <c r="D9" s="150">
        <v>1</v>
      </c>
      <c r="E9" s="196">
        <f t="shared" si="3"/>
        <v>0</v>
      </c>
      <c r="F9" s="24"/>
      <c r="G9" s="58"/>
    </row>
    <row r="10" spans="1:7" s="23" customFormat="1" ht="26.25" customHeight="1" thickBot="1" x14ac:dyDescent="0.3">
      <c r="A10" s="233" t="s">
        <v>8</v>
      </c>
      <c r="B10" s="234"/>
      <c r="C10" s="234"/>
      <c r="D10" s="235"/>
      <c r="E10" s="197">
        <f>SUM(E4:E9)</f>
        <v>0</v>
      </c>
      <c r="G10" s="57"/>
    </row>
    <row r="11" spans="1:7" x14ac:dyDescent="0.25">
      <c r="A11" s="185" t="s">
        <v>324</v>
      </c>
    </row>
    <row r="12" spans="1:7" x14ac:dyDescent="0.25">
      <c r="A12" s="26"/>
      <c r="B12" s="25"/>
      <c r="C12" s="25"/>
    </row>
    <row r="13" spans="1:7" x14ac:dyDescent="0.25">
      <c r="A13" s="26"/>
      <c r="B13" s="25"/>
      <c r="C13" s="25"/>
    </row>
    <row r="14" spans="1:7" x14ac:dyDescent="0.25">
      <c r="A14" s="26"/>
      <c r="B14" s="25"/>
      <c r="C14" s="25"/>
    </row>
    <row r="15" spans="1:7" x14ac:dyDescent="0.25">
      <c r="A15" s="26"/>
      <c r="B15" s="25"/>
      <c r="C15" s="25"/>
      <c r="E15" s="30"/>
    </row>
    <row r="17" spans="2:2" x14ac:dyDescent="0.25">
      <c r="B17" s="23"/>
    </row>
  </sheetData>
  <sheetProtection formatCells="0" formatColumns="0" formatRows="0" insertColumns="0" insertRows="0" insertHyperlinks="0" deleteColumns="0" deleteRows="0" sort="0" autoFilter="0" pivotTables="0"/>
  <mergeCells count="3">
    <mergeCell ref="A3:E3"/>
    <mergeCell ref="A10:D10"/>
    <mergeCell ref="A1:E1"/>
  </mergeCells>
  <pageMargins left="0.25" right="0.25" top="0.75" bottom="0.75" header="0.3" footer="0.3"/>
  <pageSetup paperSize="9" firstPageNumber="0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zoomScale="115" zoomScaleNormal="115" workbookViewId="0">
      <pane ySplit="1" topLeftCell="A32" activePane="bottomLeft" state="frozen"/>
      <selection pane="bottomLeft" activeCell="A12" sqref="A12"/>
    </sheetView>
  </sheetViews>
  <sheetFormatPr defaultColWidth="8.44140625" defaultRowHeight="14.4" x14ac:dyDescent="0.25"/>
  <cols>
    <col min="1" max="1" width="115.5546875" style="96" bestFit="1" customWidth="1"/>
    <col min="2" max="2" width="8.44140625" style="96" bestFit="1" customWidth="1"/>
    <col min="3" max="3" width="4.88671875" style="96" bestFit="1" customWidth="1"/>
    <col min="4" max="5" width="12.5546875" style="96" bestFit="1" customWidth="1"/>
    <col min="6" max="6" width="16.33203125" style="96" customWidth="1"/>
    <col min="7" max="7" width="18.5546875" style="96" bestFit="1" customWidth="1"/>
    <col min="8" max="16384" width="8.44140625" style="96"/>
  </cols>
  <sheetData>
    <row r="1" spans="1:7" ht="31.8" thickBot="1" x14ac:dyDescent="0.3">
      <c r="A1" s="90" t="s">
        <v>255</v>
      </c>
      <c r="B1" s="91" t="s">
        <v>229</v>
      </c>
      <c r="C1" s="92" t="s">
        <v>140</v>
      </c>
      <c r="D1" s="93" t="s">
        <v>256</v>
      </c>
      <c r="E1" s="93" t="s">
        <v>257</v>
      </c>
      <c r="F1" s="94" t="s">
        <v>258</v>
      </c>
      <c r="G1" s="95" t="s">
        <v>259</v>
      </c>
    </row>
    <row r="2" spans="1:7" s="102" customFormat="1" ht="19.95" customHeight="1" x14ac:dyDescent="0.25">
      <c r="A2" s="97" t="s">
        <v>260</v>
      </c>
      <c r="B2" s="98"/>
      <c r="C2" s="99"/>
      <c r="D2" s="198"/>
      <c r="E2" s="198"/>
      <c r="F2" s="100"/>
      <c r="G2" s="101">
        <f>SUM(G3:G12)</f>
        <v>0</v>
      </c>
    </row>
    <row r="3" spans="1:7" s="108" customFormat="1" ht="13.8" x14ac:dyDescent="0.25">
      <c r="A3" s="103" t="s">
        <v>261</v>
      </c>
      <c r="B3" s="104">
        <v>1</v>
      </c>
      <c r="C3" s="105" t="s">
        <v>147</v>
      </c>
      <c r="D3" s="214"/>
      <c r="E3" s="214"/>
      <c r="F3" s="106">
        <f>ROUND(D3,2)+ROUND(E3,2)</f>
        <v>0</v>
      </c>
      <c r="G3" s="107">
        <f>B3*F3</f>
        <v>0</v>
      </c>
    </row>
    <row r="4" spans="1:7" x14ac:dyDescent="0.25">
      <c r="A4" s="109" t="s">
        <v>248</v>
      </c>
      <c r="B4" s="128"/>
      <c r="C4" s="129"/>
      <c r="D4" s="199"/>
      <c r="E4" s="199"/>
      <c r="F4" s="130"/>
      <c r="G4" s="131"/>
    </row>
    <row r="5" spans="1:7" x14ac:dyDescent="0.25">
      <c r="A5" s="109" t="s">
        <v>249</v>
      </c>
      <c r="B5" s="128"/>
      <c r="C5" s="129"/>
      <c r="D5" s="199"/>
      <c r="E5" s="199"/>
      <c r="F5" s="130"/>
      <c r="G5" s="131"/>
    </row>
    <row r="6" spans="1:7" x14ac:dyDescent="0.25">
      <c r="A6" s="109" t="s">
        <v>250</v>
      </c>
      <c r="B6" s="128"/>
      <c r="C6" s="129"/>
      <c r="D6" s="199"/>
      <c r="E6" s="199"/>
      <c r="F6" s="130"/>
      <c r="G6" s="131"/>
    </row>
    <row r="7" spans="1:7" ht="19.2" x14ac:dyDescent="0.25">
      <c r="A7" s="111" t="s">
        <v>262</v>
      </c>
      <c r="B7" s="128"/>
      <c r="C7" s="129"/>
      <c r="D7" s="199"/>
      <c r="E7" s="199"/>
      <c r="F7" s="130"/>
      <c r="G7" s="131"/>
    </row>
    <row r="8" spans="1:7" x14ac:dyDescent="0.25">
      <c r="A8" s="109" t="s">
        <v>251</v>
      </c>
      <c r="B8" s="128"/>
      <c r="C8" s="129"/>
      <c r="D8" s="199"/>
      <c r="E8" s="199"/>
      <c r="F8" s="130"/>
      <c r="G8" s="131"/>
    </row>
    <row r="9" spans="1:7" x14ac:dyDescent="0.25">
      <c r="A9" s="109" t="s">
        <v>252</v>
      </c>
      <c r="B9" s="128"/>
      <c r="C9" s="129"/>
      <c r="D9" s="199"/>
      <c r="E9" s="199"/>
      <c r="F9" s="130"/>
      <c r="G9" s="131"/>
    </row>
    <row r="10" spans="1:7" ht="19.2" x14ac:dyDescent="0.25">
      <c r="A10" s="111" t="s">
        <v>291</v>
      </c>
      <c r="B10" s="128"/>
      <c r="C10" s="129"/>
      <c r="D10" s="199"/>
      <c r="E10" s="199"/>
      <c r="F10" s="130"/>
      <c r="G10" s="131"/>
    </row>
    <row r="11" spans="1:7" ht="19.2" x14ac:dyDescent="0.25">
      <c r="A11" s="111" t="s">
        <v>292</v>
      </c>
      <c r="B11" s="128"/>
      <c r="C11" s="129"/>
      <c r="D11" s="199"/>
      <c r="E11" s="199"/>
      <c r="F11" s="130"/>
      <c r="G11" s="131"/>
    </row>
    <row r="12" spans="1:7" x14ac:dyDescent="0.25">
      <c r="A12" s="112" t="s">
        <v>263</v>
      </c>
      <c r="B12" s="113">
        <v>1</v>
      </c>
      <c r="C12" s="114" t="s">
        <v>147</v>
      </c>
      <c r="D12" s="215"/>
      <c r="E12" s="216"/>
      <c r="F12" s="106">
        <f>ROUND(D12,2)+ROUND(E12,2)</f>
        <v>0</v>
      </c>
      <c r="G12" s="107">
        <f>B12*F12</f>
        <v>0</v>
      </c>
    </row>
    <row r="13" spans="1:7" ht="15.6" x14ac:dyDescent="0.25">
      <c r="A13" s="115" t="s">
        <v>264</v>
      </c>
      <c r="B13" s="116"/>
      <c r="C13" s="117"/>
      <c r="D13" s="200"/>
      <c r="E13" s="200"/>
      <c r="F13" s="118"/>
      <c r="G13" s="119">
        <f>SUM(G14:G18)</f>
        <v>0</v>
      </c>
    </row>
    <row r="14" spans="1:7" s="108" customFormat="1" x14ac:dyDescent="0.25">
      <c r="A14" s="132" t="s">
        <v>253</v>
      </c>
      <c r="B14" s="130"/>
      <c r="C14" s="130"/>
      <c r="D14" s="199"/>
      <c r="E14" s="199"/>
      <c r="F14" s="130"/>
      <c r="G14" s="131"/>
    </row>
    <row r="15" spans="1:7" s="108" customFormat="1" x14ac:dyDescent="0.25">
      <c r="A15" s="120" t="s">
        <v>265</v>
      </c>
      <c r="B15" s="104">
        <v>1</v>
      </c>
      <c r="C15" s="110" t="s">
        <v>22</v>
      </c>
      <c r="D15" s="215"/>
      <c r="E15" s="215"/>
      <c r="F15" s="106">
        <f>ROUND(D15,2)+ROUND(E15,2)</f>
        <v>0</v>
      </c>
      <c r="G15" s="107">
        <f>B15*F15</f>
        <v>0</v>
      </c>
    </row>
    <row r="16" spans="1:7" s="108" customFormat="1" x14ac:dyDescent="0.25">
      <c r="A16" s="132" t="s">
        <v>254</v>
      </c>
      <c r="B16" s="130"/>
      <c r="C16" s="130"/>
      <c r="D16" s="199"/>
      <c r="E16" s="199"/>
      <c r="F16" s="130"/>
      <c r="G16" s="131"/>
    </row>
    <row r="17" spans="1:7" s="108" customFormat="1" x14ac:dyDescent="0.25">
      <c r="A17" s="120" t="s">
        <v>266</v>
      </c>
      <c r="B17" s="104">
        <v>1</v>
      </c>
      <c r="C17" s="110" t="s">
        <v>22</v>
      </c>
      <c r="D17" s="215"/>
      <c r="E17" s="215"/>
      <c r="F17" s="106">
        <f>ROUND(D17,2)+ROUND(E17,2)</f>
        <v>0</v>
      </c>
      <c r="G17" s="107">
        <f>B17*F17</f>
        <v>0</v>
      </c>
    </row>
    <row r="18" spans="1:7" s="108" customFormat="1" x14ac:dyDescent="0.25">
      <c r="A18" s="120" t="s">
        <v>251</v>
      </c>
      <c r="B18" s="104">
        <v>1</v>
      </c>
      <c r="C18" s="110" t="s">
        <v>22</v>
      </c>
      <c r="D18" s="215"/>
      <c r="E18" s="215"/>
      <c r="F18" s="106">
        <f>ROUND(D18,2)+ROUND(E18,2)</f>
        <v>0</v>
      </c>
      <c r="G18" s="107">
        <f>B18*F18</f>
        <v>0</v>
      </c>
    </row>
    <row r="19" spans="1:7" s="102" customFormat="1" ht="19.95" customHeight="1" x14ac:dyDescent="0.25">
      <c r="A19" s="115" t="s">
        <v>267</v>
      </c>
      <c r="B19" s="116"/>
      <c r="C19" s="117"/>
      <c r="D19" s="200"/>
      <c r="E19" s="200"/>
      <c r="F19" s="118"/>
      <c r="G19" s="119">
        <f>SUM(G20:G30)</f>
        <v>0</v>
      </c>
    </row>
    <row r="20" spans="1:7" s="108" customFormat="1" ht="13.8" x14ac:dyDescent="0.25">
      <c r="A20" s="103" t="s">
        <v>268</v>
      </c>
      <c r="B20" s="104">
        <v>172</v>
      </c>
      <c r="C20" s="105" t="s">
        <v>269</v>
      </c>
      <c r="D20" s="214"/>
      <c r="E20" s="214"/>
      <c r="F20" s="106">
        <f t="shared" ref="F20:F30" si="0">ROUND(D20,2)+ROUND(E20,2)</f>
        <v>0</v>
      </c>
      <c r="G20" s="107">
        <f t="shared" ref="G20:G30" si="1">B20*F20</f>
        <v>0</v>
      </c>
    </row>
    <row r="21" spans="1:7" s="108" customFormat="1" ht="13.8" x14ac:dyDescent="0.25">
      <c r="A21" s="103" t="s">
        <v>270</v>
      </c>
      <c r="B21" s="104">
        <v>141</v>
      </c>
      <c r="C21" s="105" t="s">
        <v>269</v>
      </c>
      <c r="D21" s="214"/>
      <c r="E21" s="214"/>
      <c r="F21" s="106">
        <f t="shared" si="0"/>
        <v>0</v>
      </c>
      <c r="G21" s="107">
        <f t="shared" si="1"/>
        <v>0</v>
      </c>
    </row>
    <row r="22" spans="1:7" s="108" customFormat="1" ht="13.8" x14ac:dyDescent="0.25">
      <c r="A22" s="103" t="s">
        <v>271</v>
      </c>
      <c r="B22" s="104">
        <v>9</v>
      </c>
      <c r="C22" s="105" t="s">
        <v>269</v>
      </c>
      <c r="D22" s="214"/>
      <c r="E22" s="214"/>
      <c r="F22" s="106">
        <f t="shared" si="0"/>
        <v>0</v>
      </c>
      <c r="G22" s="107">
        <f t="shared" si="1"/>
        <v>0</v>
      </c>
    </row>
    <row r="23" spans="1:7" s="108" customFormat="1" ht="13.8" x14ac:dyDescent="0.25">
      <c r="A23" s="103" t="s">
        <v>272</v>
      </c>
      <c r="B23" s="104">
        <v>4</v>
      </c>
      <c r="C23" s="105" t="s">
        <v>269</v>
      </c>
      <c r="D23" s="214"/>
      <c r="E23" s="214"/>
      <c r="F23" s="106">
        <f t="shared" si="0"/>
        <v>0</v>
      </c>
      <c r="G23" s="107">
        <f t="shared" si="1"/>
        <v>0</v>
      </c>
    </row>
    <row r="24" spans="1:7" s="108" customFormat="1" ht="13.8" x14ac:dyDescent="0.25">
      <c r="A24" s="103" t="s">
        <v>273</v>
      </c>
      <c r="B24" s="104">
        <v>500</v>
      </c>
      <c r="C24" s="105" t="s">
        <v>269</v>
      </c>
      <c r="D24" s="214"/>
      <c r="E24" s="214"/>
      <c r="F24" s="106">
        <f t="shared" si="0"/>
        <v>0</v>
      </c>
      <c r="G24" s="107">
        <f t="shared" si="1"/>
        <v>0</v>
      </c>
    </row>
    <row r="25" spans="1:7" s="108" customFormat="1" ht="13.8" x14ac:dyDescent="0.25">
      <c r="A25" s="103" t="s">
        <v>293</v>
      </c>
      <c r="B25" s="104">
        <v>31</v>
      </c>
      <c r="C25" s="105" t="s">
        <v>269</v>
      </c>
      <c r="D25" s="214"/>
      <c r="E25" s="214"/>
      <c r="F25" s="106">
        <f t="shared" si="0"/>
        <v>0</v>
      </c>
      <c r="G25" s="107">
        <f t="shared" si="1"/>
        <v>0</v>
      </c>
    </row>
    <row r="26" spans="1:7" s="108" customFormat="1" ht="13.8" x14ac:dyDescent="0.25">
      <c r="A26" s="228" t="s">
        <v>326</v>
      </c>
      <c r="B26" s="104">
        <v>35</v>
      </c>
      <c r="C26" s="105" t="s">
        <v>269</v>
      </c>
      <c r="D26" s="214"/>
      <c r="E26" s="214"/>
      <c r="F26" s="106">
        <f t="shared" si="0"/>
        <v>0</v>
      </c>
      <c r="G26" s="107">
        <f t="shared" si="1"/>
        <v>0</v>
      </c>
    </row>
    <row r="27" spans="1:7" s="108" customFormat="1" ht="13.8" x14ac:dyDescent="0.25">
      <c r="A27" s="103" t="s">
        <v>274</v>
      </c>
      <c r="B27" s="104">
        <v>47</v>
      </c>
      <c r="C27" s="105" t="s">
        <v>269</v>
      </c>
      <c r="D27" s="214"/>
      <c r="E27" s="214"/>
      <c r="F27" s="106">
        <f t="shared" si="0"/>
        <v>0</v>
      </c>
      <c r="G27" s="107">
        <f t="shared" si="1"/>
        <v>0</v>
      </c>
    </row>
    <row r="28" spans="1:7" s="108" customFormat="1" ht="13.8" x14ac:dyDescent="0.25">
      <c r="A28" s="103" t="s">
        <v>275</v>
      </c>
      <c r="B28" s="104">
        <v>24</v>
      </c>
      <c r="C28" s="105" t="s">
        <v>269</v>
      </c>
      <c r="D28" s="214"/>
      <c r="E28" s="214"/>
      <c r="F28" s="106">
        <f t="shared" si="0"/>
        <v>0</v>
      </c>
      <c r="G28" s="107">
        <f t="shared" si="1"/>
        <v>0</v>
      </c>
    </row>
    <row r="29" spans="1:7" s="108" customFormat="1" ht="13.8" x14ac:dyDescent="0.25">
      <c r="A29" s="103" t="s">
        <v>294</v>
      </c>
      <c r="B29" s="104">
        <v>200</v>
      </c>
      <c r="C29" s="105" t="s">
        <v>269</v>
      </c>
      <c r="D29" s="214"/>
      <c r="E29" s="214"/>
      <c r="F29" s="106">
        <f t="shared" si="0"/>
        <v>0</v>
      </c>
      <c r="G29" s="107">
        <f t="shared" si="1"/>
        <v>0</v>
      </c>
    </row>
    <row r="30" spans="1:7" s="108" customFormat="1" ht="13.8" x14ac:dyDescent="0.25">
      <c r="A30" s="112" t="s">
        <v>295</v>
      </c>
      <c r="B30" s="113">
        <v>50</v>
      </c>
      <c r="C30" s="114" t="s">
        <v>269</v>
      </c>
      <c r="D30" s="216"/>
      <c r="E30" s="216"/>
      <c r="F30" s="106">
        <f t="shared" si="0"/>
        <v>0</v>
      </c>
      <c r="G30" s="107">
        <f t="shared" si="1"/>
        <v>0</v>
      </c>
    </row>
    <row r="31" spans="1:7" s="102" customFormat="1" ht="19.95" customHeight="1" x14ac:dyDescent="0.25">
      <c r="A31" s="115" t="s">
        <v>276</v>
      </c>
      <c r="B31" s="116"/>
      <c r="C31" s="117"/>
      <c r="D31" s="200"/>
      <c r="E31" s="200"/>
      <c r="F31" s="118"/>
      <c r="G31" s="119">
        <f>SUM(G32:G33)</f>
        <v>0</v>
      </c>
    </row>
    <row r="32" spans="1:7" s="108" customFormat="1" ht="13.8" x14ac:dyDescent="0.25">
      <c r="A32" s="103" t="s">
        <v>277</v>
      </c>
      <c r="B32" s="104">
        <v>24</v>
      </c>
      <c r="C32" s="105" t="s">
        <v>22</v>
      </c>
      <c r="D32" s="214"/>
      <c r="E32" s="214"/>
      <c r="F32" s="106">
        <f>ROUND(D32,2)+ROUND(E32,2)</f>
        <v>0</v>
      </c>
      <c r="G32" s="107">
        <f t="shared" ref="G32:G33" si="2">B32*F32</f>
        <v>0</v>
      </c>
    </row>
    <row r="33" spans="1:7" s="108" customFormat="1" ht="13.8" x14ac:dyDescent="0.25">
      <c r="A33" s="229" t="s">
        <v>327</v>
      </c>
      <c r="B33" s="113">
        <v>40</v>
      </c>
      <c r="C33" s="114" t="s">
        <v>269</v>
      </c>
      <c r="D33" s="216"/>
      <c r="E33" s="216"/>
      <c r="F33" s="106">
        <f>ROUND(D33,2)+ROUND(E33,2)</f>
        <v>0</v>
      </c>
      <c r="G33" s="107">
        <f t="shared" si="2"/>
        <v>0</v>
      </c>
    </row>
    <row r="34" spans="1:7" s="102" customFormat="1" ht="19.95" customHeight="1" x14ac:dyDescent="0.25">
      <c r="A34" s="97" t="s">
        <v>278</v>
      </c>
      <c r="B34" s="98"/>
      <c r="C34" s="99"/>
      <c r="D34" s="198"/>
      <c r="E34" s="198"/>
      <c r="F34" s="100"/>
      <c r="G34" s="101">
        <f>SUM(G35:G39)</f>
        <v>0</v>
      </c>
    </row>
    <row r="35" spans="1:7" s="108" customFormat="1" ht="13.8" x14ac:dyDescent="0.25">
      <c r="A35" s="103" t="s">
        <v>279</v>
      </c>
      <c r="B35" s="104">
        <v>15</v>
      </c>
      <c r="C35" s="105" t="s">
        <v>22</v>
      </c>
      <c r="D35" s="214"/>
      <c r="E35" s="214"/>
      <c r="F35" s="106">
        <f>ROUND(D35,2)+ROUND(E35,2)</f>
        <v>0</v>
      </c>
      <c r="G35" s="107">
        <f t="shared" ref="G35:G39" si="3">B35*F35</f>
        <v>0</v>
      </c>
    </row>
    <row r="36" spans="1:7" s="108" customFormat="1" ht="13.8" x14ac:dyDescent="0.25">
      <c r="A36" s="103" t="s">
        <v>280</v>
      </c>
      <c r="B36" s="104">
        <v>15</v>
      </c>
      <c r="C36" s="105" t="s">
        <v>22</v>
      </c>
      <c r="D36" s="214"/>
      <c r="E36" s="214"/>
      <c r="F36" s="106">
        <f>ROUND(D36,2)+ROUND(E36,2)</f>
        <v>0</v>
      </c>
      <c r="G36" s="107">
        <f t="shared" si="3"/>
        <v>0</v>
      </c>
    </row>
    <row r="37" spans="1:7" s="108" customFormat="1" ht="27.6" x14ac:dyDescent="0.25">
      <c r="A37" s="121" t="s">
        <v>296</v>
      </c>
      <c r="B37" s="104">
        <v>15</v>
      </c>
      <c r="C37" s="105" t="s">
        <v>22</v>
      </c>
      <c r="D37" s="214"/>
      <c r="E37" s="214"/>
      <c r="F37" s="106">
        <f>ROUND(D37,2)+ROUND(E37,2)</f>
        <v>0</v>
      </c>
      <c r="G37" s="107">
        <f t="shared" si="3"/>
        <v>0</v>
      </c>
    </row>
    <row r="38" spans="1:7" s="108" customFormat="1" ht="13.8" x14ac:dyDescent="0.25">
      <c r="A38" s="103" t="s">
        <v>281</v>
      </c>
      <c r="B38" s="104">
        <v>1</v>
      </c>
      <c r="C38" s="105" t="s">
        <v>282</v>
      </c>
      <c r="D38" s="214"/>
      <c r="E38" s="214"/>
      <c r="F38" s="106">
        <f>ROUND(D38,2)+ROUND(E38,2)</f>
        <v>0</v>
      </c>
      <c r="G38" s="107">
        <f t="shared" si="3"/>
        <v>0</v>
      </c>
    </row>
    <row r="39" spans="1:7" s="108" customFormat="1" ht="13.8" x14ac:dyDescent="0.25">
      <c r="A39" s="112" t="s">
        <v>283</v>
      </c>
      <c r="B39" s="113">
        <v>30</v>
      </c>
      <c r="C39" s="114" t="s">
        <v>22</v>
      </c>
      <c r="D39" s="216"/>
      <c r="E39" s="216"/>
      <c r="F39" s="106">
        <f>ROUND(D39,2)+ROUND(E39,2)</f>
        <v>0</v>
      </c>
      <c r="G39" s="107">
        <f t="shared" si="3"/>
        <v>0</v>
      </c>
    </row>
    <row r="40" spans="1:7" s="102" customFormat="1" ht="19.95" customHeight="1" x14ac:dyDescent="0.25">
      <c r="A40" s="97" t="s">
        <v>284</v>
      </c>
      <c r="B40" s="98"/>
      <c r="C40" s="99"/>
      <c r="D40" s="198"/>
      <c r="E40" s="198"/>
      <c r="F40" s="100"/>
      <c r="G40" s="101">
        <f>SUM(G41:G43)</f>
        <v>0</v>
      </c>
    </row>
    <row r="41" spans="1:7" s="108" customFormat="1" ht="13.8" x14ac:dyDescent="0.25">
      <c r="A41" s="103" t="s">
        <v>285</v>
      </c>
      <c r="B41" s="104">
        <v>1</v>
      </c>
      <c r="C41" s="105" t="s">
        <v>282</v>
      </c>
      <c r="D41" s="214"/>
      <c r="E41" s="214"/>
      <c r="F41" s="106">
        <f>ROUND(D41,2)+ROUND(E41,2)</f>
        <v>0</v>
      </c>
      <c r="G41" s="107">
        <f t="shared" ref="G41:G43" si="4">B41*F41</f>
        <v>0</v>
      </c>
    </row>
    <row r="42" spans="1:7" s="108" customFormat="1" ht="13.8" x14ac:dyDescent="0.25">
      <c r="A42" s="103" t="s">
        <v>286</v>
      </c>
      <c r="B42" s="104">
        <v>2</v>
      </c>
      <c r="C42" s="105" t="s">
        <v>22</v>
      </c>
      <c r="D42" s="214"/>
      <c r="E42" s="214"/>
      <c r="F42" s="106">
        <f>ROUND(D42,2)+ROUND(E42,2)</f>
        <v>0</v>
      </c>
      <c r="G42" s="107">
        <f t="shared" si="4"/>
        <v>0</v>
      </c>
    </row>
    <row r="43" spans="1:7" s="108" customFormat="1" ht="13.8" x14ac:dyDescent="0.25">
      <c r="A43" s="229" t="s">
        <v>328</v>
      </c>
      <c r="B43" s="113">
        <v>1</v>
      </c>
      <c r="C43" s="114" t="s">
        <v>282</v>
      </c>
      <c r="D43" s="216"/>
      <c r="E43" s="216"/>
      <c r="F43" s="106">
        <f>ROUND(D43,2)+ROUND(E43,2)</f>
        <v>0</v>
      </c>
      <c r="G43" s="107">
        <f t="shared" si="4"/>
        <v>0</v>
      </c>
    </row>
    <row r="44" spans="1:7" s="102" customFormat="1" ht="19.95" customHeight="1" x14ac:dyDescent="0.25">
      <c r="A44" s="97" t="s">
        <v>287</v>
      </c>
      <c r="B44" s="98"/>
      <c r="C44" s="99"/>
      <c r="D44" s="198"/>
      <c r="E44" s="198"/>
      <c r="F44" s="100"/>
      <c r="G44" s="101">
        <f>SUM(G45:G46)</f>
        <v>0</v>
      </c>
    </row>
    <row r="45" spans="1:7" s="108" customFormat="1" ht="13.8" x14ac:dyDescent="0.25">
      <c r="A45" s="103" t="s">
        <v>288</v>
      </c>
      <c r="B45" s="104">
        <v>1</v>
      </c>
      <c r="C45" s="105" t="s">
        <v>282</v>
      </c>
      <c r="D45" s="214"/>
      <c r="E45" s="214"/>
      <c r="F45" s="106">
        <f>ROUND(D45,2)+ROUND(E45,2)</f>
        <v>0</v>
      </c>
      <c r="G45" s="107">
        <f t="shared" ref="G45:G46" si="5">B45*F45</f>
        <v>0</v>
      </c>
    </row>
    <row r="46" spans="1:7" s="108" customFormat="1" thickBot="1" x14ac:dyDescent="0.3">
      <c r="A46" s="122" t="s">
        <v>106</v>
      </c>
      <c r="B46" s="123">
        <v>1</v>
      </c>
      <c r="C46" s="124" t="s">
        <v>282</v>
      </c>
      <c r="D46" s="217"/>
      <c r="E46" s="217"/>
      <c r="F46" s="106">
        <f>ROUND(D46,2)+ROUND(E46,2)</f>
        <v>0</v>
      </c>
      <c r="G46" s="107">
        <f t="shared" si="5"/>
        <v>0</v>
      </c>
    </row>
    <row r="47" spans="1:7" ht="33.6" customHeight="1" thickBot="1" x14ac:dyDescent="0.3">
      <c r="A47" s="125" t="s">
        <v>289</v>
      </c>
      <c r="B47" s="126"/>
      <c r="C47" s="126"/>
      <c r="D47" s="126"/>
      <c r="E47" s="126"/>
      <c r="F47" s="126"/>
      <c r="G47" s="127">
        <f>G2+G19+G31+G34+G40+G44+G13</f>
        <v>0</v>
      </c>
    </row>
  </sheetData>
  <sheetProtection algorithmName="SHA-512" hashValue="wFIPH1bO6sw1mZMB7yf35E+RP7wXiMKV4HEiceI3tpGIYP2A83r9mv5vxHb33chvErfyYkmalkiR9d5T1HI+rQ==" saltValue="5O0FLxgRl0Iu3HlBishouQ==" spinCount="100000" sheet="1" objects="1" scenarios="1"/>
  <pageMargins left="0.7" right="0.7" top="0.78749999999999998" bottom="0.78749999999999998" header="0.511811023622047" footer="0.511811023622047"/>
  <pageSetup paperSize="8" scale="97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U95"/>
  <sheetViews>
    <sheetView view="pageBreakPreview" zoomScaleNormal="70" zoomScaleSheetLayoutView="100" workbookViewId="0">
      <pane ySplit="4" topLeftCell="A63" activePane="bottomLeft" state="frozen"/>
      <selection activeCell="D7" sqref="D7"/>
      <selection pane="bottomLeft" activeCell="G63" sqref="G63"/>
    </sheetView>
  </sheetViews>
  <sheetFormatPr defaultColWidth="9.109375" defaultRowHeight="13.2" x14ac:dyDescent="0.25"/>
  <cols>
    <col min="1" max="1" width="9" style="17" customWidth="1"/>
    <col min="2" max="2" width="13" style="11" customWidth="1"/>
    <col min="3" max="3" width="65.6640625" style="11" customWidth="1"/>
    <col min="4" max="4" width="51" style="11" customWidth="1"/>
    <col min="5" max="5" width="8" style="19" customWidth="1"/>
    <col min="6" max="6" width="6.6640625" style="19" customWidth="1"/>
    <col min="7" max="7" width="15.33203125" style="11" customWidth="1"/>
    <col min="8" max="8" width="28.88671875" style="302" customWidth="1"/>
    <col min="9" max="9" width="17.88671875" style="11" customWidth="1"/>
    <col min="10" max="16384" width="9.109375" style="11"/>
  </cols>
  <sheetData>
    <row r="1" spans="1:9" s="2" customFormat="1" ht="29.25" customHeight="1" thickBot="1" x14ac:dyDescent="0.35">
      <c r="A1" s="1"/>
      <c r="C1" s="3"/>
      <c r="D1" s="4"/>
      <c r="E1" s="3"/>
      <c r="F1" s="3"/>
      <c r="G1" s="3"/>
      <c r="H1" s="298"/>
    </row>
    <row r="2" spans="1:9" ht="57.75" customHeight="1" x14ac:dyDescent="0.25">
      <c r="A2" s="286" t="s">
        <v>0</v>
      </c>
      <c r="B2" s="287" t="s">
        <v>9</v>
      </c>
      <c r="C2" s="287" t="s">
        <v>10</v>
      </c>
      <c r="D2" s="8" t="s">
        <v>13</v>
      </c>
      <c r="E2" s="10" t="s">
        <v>14</v>
      </c>
      <c r="F2" s="10" t="s">
        <v>15</v>
      </c>
      <c r="G2" s="7" t="s">
        <v>2</v>
      </c>
      <c r="H2" s="281" t="s">
        <v>16</v>
      </c>
    </row>
    <row r="3" spans="1:9" ht="18" customHeight="1" x14ac:dyDescent="0.25">
      <c r="A3" s="43"/>
      <c r="B3" s="38"/>
      <c r="C3" s="39" t="s">
        <v>17</v>
      </c>
      <c r="D3" s="38"/>
      <c r="E3" s="38"/>
      <c r="F3" s="38"/>
      <c r="G3" s="38"/>
      <c r="H3" s="282"/>
    </row>
    <row r="4" spans="1:9" ht="18" customHeight="1" x14ac:dyDescent="0.25">
      <c r="A4" s="34"/>
      <c r="B4" s="32"/>
      <c r="C4" s="33"/>
      <c r="D4" s="32"/>
      <c r="E4" s="32"/>
      <c r="F4" s="32"/>
      <c r="G4" s="32"/>
      <c r="H4" s="283"/>
    </row>
    <row r="5" spans="1:9" ht="18" customHeight="1" x14ac:dyDescent="0.25">
      <c r="A5" s="35">
        <v>1</v>
      </c>
      <c r="B5" s="38"/>
      <c r="C5" s="39" t="s">
        <v>18</v>
      </c>
      <c r="D5" s="49">
        <f>SUM(H6:H14)</f>
        <v>0</v>
      </c>
      <c r="E5" s="38"/>
      <c r="F5" s="38"/>
      <c r="G5" s="38"/>
      <c r="H5" s="282"/>
    </row>
    <row r="6" spans="1:9" ht="66" x14ac:dyDescent="0.25">
      <c r="A6" s="35">
        <v>2</v>
      </c>
      <c r="B6" s="36" t="s">
        <v>19</v>
      </c>
      <c r="C6" s="288" t="s">
        <v>20</v>
      </c>
      <c r="D6" s="289" t="s">
        <v>21</v>
      </c>
      <c r="E6" s="37" t="s">
        <v>22</v>
      </c>
      <c r="F6" s="37">
        <v>5</v>
      </c>
      <c r="G6" s="201"/>
      <c r="H6" s="299">
        <f>ROUND(G6,2)*F6</f>
        <v>0</v>
      </c>
      <c r="I6" s="87"/>
    </row>
    <row r="7" spans="1:9" ht="135" customHeight="1" x14ac:dyDescent="0.25">
      <c r="A7" s="35">
        <v>3</v>
      </c>
      <c r="B7" s="36" t="s">
        <v>19</v>
      </c>
      <c r="C7" s="290" t="s">
        <v>23</v>
      </c>
      <c r="D7" s="291" t="s">
        <v>24</v>
      </c>
      <c r="E7" s="292" t="s">
        <v>22</v>
      </c>
      <c r="F7" s="292">
        <v>5</v>
      </c>
      <c r="G7" s="218"/>
      <c r="H7" s="299">
        <f t="shared" ref="H7:H70" si="0">ROUND(G7,2)*F7</f>
        <v>0</v>
      </c>
      <c r="I7" s="87"/>
    </row>
    <row r="8" spans="1:9" ht="132" x14ac:dyDescent="0.25">
      <c r="A8" s="35">
        <v>4</v>
      </c>
      <c r="B8" s="36" t="s">
        <v>19</v>
      </c>
      <c r="C8" s="293" t="s">
        <v>25</v>
      </c>
      <c r="D8" s="294" t="s">
        <v>26</v>
      </c>
      <c r="E8" s="37" t="s">
        <v>22</v>
      </c>
      <c r="F8" s="37">
        <v>5</v>
      </c>
      <c r="G8" s="201"/>
      <c r="H8" s="299">
        <f t="shared" si="0"/>
        <v>0</v>
      </c>
      <c r="I8" s="87"/>
    </row>
    <row r="9" spans="1:9" ht="39.6" x14ac:dyDescent="0.25">
      <c r="A9" s="35">
        <v>5</v>
      </c>
      <c r="B9" s="36" t="s">
        <v>19</v>
      </c>
      <c r="C9" s="288" t="s">
        <v>27</v>
      </c>
      <c r="D9" s="294" t="s">
        <v>28</v>
      </c>
      <c r="E9" s="37" t="s">
        <v>22</v>
      </c>
      <c r="F9" s="37">
        <v>2</v>
      </c>
      <c r="G9" s="201"/>
      <c r="H9" s="299">
        <f t="shared" si="0"/>
        <v>0</v>
      </c>
      <c r="I9" s="87"/>
    </row>
    <row r="10" spans="1:9" x14ac:dyDescent="0.25">
      <c r="A10" s="35">
        <v>6</v>
      </c>
      <c r="B10" s="36" t="s">
        <v>19</v>
      </c>
      <c r="C10" s="52" t="s">
        <v>29</v>
      </c>
      <c r="D10" s="295" t="s">
        <v>30</v>
      </c>
      <c r="E10" s="37" t="s">
        <v>22</v>
      </c>
      <c r="F10" s="37">
        <v>2</v>
      </c>
      <c r="G10" s="201"/>
      <c r="H10" s="299">
        <f t="shared" si="0"/>
        <v>0</v>
      </c>
      <c r="I10" s="87"/>
    </row>
    <row r="11" spans="1:9" ht="52.8" x14ac:dyDescent="0.25">
      <c r="A11" s="35">
        <v>7</v>
      </c>
      <c r="B11" s="36" t="s">
        <v>19</v>
      </c>
      <c r="C11" s="288" t="s">
        <v>31</v>
      </c>
      <c r="D11" s="294" t="s">
        <v>32</v>
      </c>
      <c r="E11" s="37" t="s">
        <v>22</v>
      </c>
      <c r="F11" s="37">
        <v>1</v>
      </c>
      <c r="G11" s="201"/>
      <c r="H11" s="299">
        <f t="shared" si="0"/>
        <v>0</v>
      </c>
      <c r="I11" s="87"/>
    </row>
    <row r="12" spans="1:9" x14ac:dyDescent="0.25">
      <c r="A12" s="35">
        <v>8</v>
      </c>
      <c r="B12" s="36" t="s">
        <v>19</v>
      </c>
      <c r="C12" s="293" t="s">
        <v>33</v>
      </c>
      <c r="D12" s="294" t="s">
        <v>34</v>
      </c>
      <c r="E12" s="37" t="s">
        <v>22</v>
      </c>
      <c r="F12" s="37">
        <v>1</v>
      </c>
      <c r="G12" s="201"/>
      <c r="H12" s="299">
        <f t="shared" si="0"/>
        <v>0</v>
      </c>
      <c r="I12" s="87"/>
    </row>
    <row r="13" spans="1:9" ht="39.6" x14ac:dyDescent="0.25">
      <c r="A13" s="35">
        <v>9</v>
      </c>
      <c r="B13" s="36" t="s">
        <v>19</v>
      </c>
      <c r="C13" s="293" t="s">
        <v>35</v>
      </c>
      <c r="D13" s="294" t="s">
        <v>36</v>
      </c>
      <c r="E13" s="37" t="s">
        <v>22</v>
      </c>
      <c r="F13" s="37">
        <v>1</v>
      </c>
      <c r="G13" s="201"/>
      <c r="H13" s="299">
        <f t="shared" si="0"/>
        <v>0</v>
      </c>
      <c r="I13" s="87"/>
    </row>
    <row r="14" spans="1:9" ht="39.6" x14ac:dyDescent="0.25">
      <c r="A14" s="35">
        <v>10</v>
      </c>
      <c r="B14" s="36" t="s">
        <v>19</v>
      </c>
      <c r="C14" s="293" t="s">
        <v>37</v>
      </c>
      <c r="D14" s="294" t="s">
        <v>38</v>
      </c>
      <c r="E14" s="37" t="s">
        <v>22</v>
      </c>
      <c r="F14" s="37">
        <v>1</v>
      </c>
      <c r="G14" s="201"/>
      <c r="H14" s="299">
        <f t="shared" si="0"/>
        <v>0</v>
      </c>
      <c r="I14" s="87"/>
    </row>
    <row r="15" spans="1:9" ht="18" customHeight="1" x14ac:dyDescent="0.25">
      <c r="A15" s="35">
        <v>11</v>
      </c>
      <c r="B15" s="38"/>
      <c r="C15" s="39" t="s">
        <v>39</v>
      </c>
      <c r="D15" s="49">
        <f>SUM(H16:H24)</f>
        <v>0</v>
      </c>
      <c r="E15" s="38"/>
      <c r="F15" s="38"/>
      <c r="G15" s="202"/>
      <c r="H15" s="300"/>
      <c r="I15" s="87"/>
    </row>
    <row r="16" spans="1:9" ht="62.1" customHeight="1" x14ac:dyDescent="0.25">
      <c r="A16" s="35">
        <v>12</v>
      </c>
      <c r="B16" s="36" t="s">
        <v>40</v>
      </c>
      <c r="C16" s="52" t="s">
        <v>41</v>
      </c>
      <c r="D16" s="294" t="s">
        <v>42</v>
      </c>
      <c r="E16" s="37" t="s">
        <v>22</v>
      </c>
      <c r="F16" s="37">
        <v>1</v>
      </c>
      <c r="G16" s="201"/>
      <c r="H16" s="299">
        <f t="shared" si="0"/>
        <v>0</v>
      </c>
      <c r="I16" s="87"/>
    </row>
    <row r="17" spans="1:47" ht="39.6" x14ac:dyDescent="0.25">
      <c r="A17" s="35">
        <v>13</v>
      </c>
      <c r="B17" s="36" t="s">
        <v>40</v>
      </c>
      <c r="C17" s="293" t="s">
        <v>43</v>
      </c>
      <c r="D17" s="294" t="s">
        <v>44</v>
      </c>
      <c r="E17" s="37" t="s">
        <v>22</v>
      </c>
      <c r="F17" s="37">
        <v>1</v>
      </c>
      <c r="G17" s="201"/>
      <c r="H17" s="299">
        <f t="shared" si="0"/>
        <v>0</v>
      </c>
      <c r="I17" s="87"/>
    </row>
    <row r="18" spans="1:47" x14ac:dyDescent="0.25">
      <c r="A18" s="35">
        <v>14</v>
      </c>
      <c r="B18" s="36" t="s">
        <v>40</v>
      </c>
      <c r="C18" s="293" t="s">
        <v>45</v>
      </c>
      <c r="D18" s="294" t="s">
        <v>46</v>
      </c>
      <c r="E18" s="37" t="s">
        <v>22</v>
      </c>
      <c r="F18" s="37">
        <v>1</v>
      </c>
      <c r="G18" s="201"/>
      <c r="H18" s="299">
        <f t="shared" si="0"/>
        <v>0</v>
      </c>
      <c r="I18" s="87"/>
    </row>
    <row r="19" spans="1:47" ht="132" x14ac:dyDescent="0.25">
      <c r="A19" s="35">
        <v>15</v>
      </c>
      <c r="B19" s="36" t="s">
        <v>40</v>
      </c>
      <c r="C19" s="293" t="s">
        <v>25</v>
      </c>
      <c r="D19" s="294" t="s">
        <v>26</v>
      </c>
      <c r="E19" s="37" t="s">
        <v>22</v>
      </c>
      <c r="F19" s="37">
        <v>1</v>
      </c>
      <c r="G19" s="201"/>
      <c r="H19" s="299">
        <f t="shared" si="0"/>
        <v>0</v>
      </c>
      <c r="I19" s="87"/>
    </row>
    <row r="20" spans="1:47" ht="39.6" x14ac:dyDescent="0.25">
      <c r="A20" s="35">
        <v>16</v>
      </c>
      <c r="B20" s="36" t="s">
        <v>40</v>
      </c>
      <c r="C20" s="288" t="s">
        <v>27</v>
      </c>
      <c r="D20" s="294" t="s">
        <v>28</v>
      </c>
      <c r="E20" s="37" t="s">
        <v>22</v>
      </c>
      <c r="F20" s="37">
        <v>1</v>
      </c>
      <c r="G20" s="201"/>
      <c r="H20" s="299">
        <f t="shared" si="0"/>
        <v>0</v>
      </c>
      <c r="I20" s="87"/>
    </row>
    <row r="21" spans="1:47" x14ac:dyDescent="0.25">
      <c r="A21" s="35">
        <v>17</v>
      </c>
      <c r="B21" s="36" t="s">
        <v>40</v>
      </c>
      <c r="C21" s="52" t="s">
        <v>29</v>
      </c>
      <c r="D21" s="295" t="s">
        <v>30</v>
      </c>
      <c r="E21" s="37" t="s">
        <v>22</v>
      </c>
      <c r="F21" s="37">
        <v>1</v>
      </c>
      <c r="G21" s="201"/>
      <c r="H21" s="299">
        <f t="shared" si="0"/>
        <v>0</v>
      </c>
      <c r="I21" s="87"/>
    </row>
    <row r="22" spans="1:47" ht="52.8" x14ac:dyDescent="0.25">
      <c r="A22" s="35">
        <v>18</v>
      </c>
      <c r="B22" s="36" t="s">
        <v>40</v>
      </c>
      <c r="C22" s="288" t="s">
        <v>31</v>
      </c>
      <c r="D22" s="294" t="s">
        <v>32</v>
      </c>
      <c r="E22" s="37" t="s">
        <v>22</v>
      </c>
      <c r="F22" s="37">
        <v>1</v>
      </c>
      <c r="G22" s="201"/>
      <c r="H22" s="299">
        <f t="shared" si="0"/>
        <v>0</v>
      </c>
      <c r="I22" s="87"/>
    </row>
    <row r="23" spans="1:47" x14ac:dyDescent="0.25">
      <c r="A23" s="35">
        <v>19</v>
      </c>
      <c r="B23" s="36" t="s">
        <v>40</v>
      </c>
      <c r="C23" s="293" t="s">
        <v>33</v>
      </c>
      <c r="D23" s="294" t="s">
        <v>34</v>
      </c>
      <c r="E23" s="37" t="s">
        <v>22</v>
      </c>
      <c r="F23" s="37">
        <v>1</v>
      </c>
      <c r="G23" s="201"/>
      <c r="H23" s="299">
        <f t="shared" si="0"/>
        <v>0</v>
      </c>
      <c r="I23" s="87"/>
    </row>
    <row r="24" spans="1:47" ht="52.8" x14ac:dyDescent="0.25">
      <c r="A24" s="35">
        <v>20</v>
      </c>
      <c r="B24" s="36" t="s">
        <v>40</v>
      </c>
      <c r="C24" s="293" t="s">
        <v>47</v>
      </c>
      <c r="D24" s="294" t="s">
        <v>48</v>
      </c>
      <c r="E24" s="37" t="s">
        <v>22</v>
      </c>
      <c r="F24" s="37">
        <v>1</v>
      </c>
      <c r="G24" s="201"/>
      <c r="H24" s="299">
        <f t="shared" si="0"/>
        <v>0</v>
      </c>
      <c r="I24" s="87"/>
    </row>
    <row r="25" spans="1:47" ht="18" customHeight="1" x14ac:dyDescent="0.25">
      <c r="A25" s="35">
        <v>21</v>
      </c>
      <c r="B25" s="38"/>
      <c r="C25" s="39" t="s">
        <v>49</v>
      </c>
      <c r="D25" s="49">
        <f>SUM(H26:H32)</f>
        <v>0</v>
      </c>
      <c r="E25" s="38"/>
      <c r="F25" s="38"/>
      <c r="G25" s="202"/>
      <c r="H25" s="300"/>
      <c r="I25" s="87"/>
    </row>
    <row r="26" spans="1:47" ht="52.8" x14ac:dyDescent="0.25">
      <c r="A26" s="35">
        <v>22</v>
      </c>
      <c r="B26" s="36" t="s">
        <v>50</v>
      </c>
      <c r="C26" s="52" t="s">
        <v>41</v>
      </c>
      <c r="D26" s="55" t="s">
        <v>51</v>
      </c>
      <c r="E26" s="37" t="s">
        <v>22</v>
      </c>
      <c r="F26" s="37">
        <v>1</v>
      </c>
      <c r="G26" s="201"/>
      <c r="H26" s="299">
        <f t="shared" si="0"/>
        <v>0</v>
      </c>
      <c r="I26" s="87"/>
    </row>
    <row r="27" spans="1:47" ht="26.4" x14ac:dyDescent="0.25">
      <c r="A27" s="35">
        <v>23</v>
      </c>
      <c r="B27" s="36" t="s">
        <v>50</v>
      </c>
      <c r="C27" s="293" t="s">
        <v>52</v>
      </c>
      <c r="D27" s="294" t="s">
        <v>53</v>
      </c>
      <c r="E27" s="37" t="s">
        <v>22</v>
      </c>
      <c r="F27" s="37">
        <v>1</v>
      </c>
      <c r="G27" s="201"/>
      <c r="H27" s="299">
        <f t="shared" si="0"/>
        <v>0</v>
      </c>
      <c r="I27" s="87"/>
    </row>
    <row r="28" spans="1:47" ht="39.6" x14ac:dyDescent="0.25">
      <c r="A28" s="35">
        <v>24</v>
      </c>
      <c r="B28" s="36" t="s">
        <v>50</v>
      </c>
      <c r="C28" s="293" t="s">
        <v>43</v>
      </c>
      <c r="D28" s="294" t="s">
        <v>44</v>
      </c>
      <c r="E28" s="37" t="s">
        <v>22</v>
      </c>
      <c r="F28" s="37">
        <v>1</v>
      </c>
      <c r="G28" s="201"/>
      <c r="H28" s="299">
        <f t="shared" si="0"/>
        <v>0</v>
      </c>
      <c r="I28" s="87"/>
    </row>
    <row r="29" spans="1:47" s="56" customFormat="1" x14ac:dyDescent="0.25">
      <c r="A29" s="35">
        <v>25</v>
      </c>
      <c r="B29" s="36" t="s">
        <v>50</v>
      </c>
      <c r="C29" s="293" t="s">
        <v>45</v>
      </c>
      <c r="D29" s="294" t="s">
        <v>46</v>
      </c>
      <c r="E29" s="37" t="s">
        <v>22</v>
      </c>
      <c r="F29" s="37">
        <v>1</v>
      </c>
      <c r="G29" s="201"/>
      <c r="H29" s="299">
        <f t="shared" si="0"/>
        <v>0</v>
      </c>
      <c r="I29" s="87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</row>
    <row r="30" spans="1:47" ht="132" x14ac:dyDescent="0.25">
      <c r="A30" s="35">
        <v>26</v>
      </c>
      <c r="B30" s="36" t="s">
        <v>50</v>
      </c>
      <c r="C30" s="293" t="s">
        <v>25</v>
      </c>
      <c r="D30" s="294" t="s">
        <v>26</v>
      </c>
      <c r="E30" s="37" t="s">
        <v>22</v>
      </c>
      <c r="F30" s="37">
        <v>1</v>
      </c>
      <c r="G30" s="201"/>
      <c r="H30" s="299">
        <f t="shared" si="0"/>
        <v>0</v>
      </c>
      <c r="I30" s="87"/>
    </row>
    <row r="31" spans="1:47" x14ac:dyDescent="0.25">
      <c r="A31" s="35">
        <v>27</v>
      </c>
      <c r="B31" s="36" t="s">
        <v>50</v>
      </c>
      <c r="C31" s="293" t="s">
        <v>33</v>
      </c>
      <c r="D31" s="294" t="s">
        <v>34</v>
      </c>
      <c r="E31" s="37" t="s">
        <v>22</v>
      </c>
      <c r="F31" s="37">
        <v>1</v>
      </c>
      <c r="G31" s="201"/>
      <c r="H31" s="299">
        <f t="shared" si="0"/>
        <v>0</v>
      </c>
      <c r="I31" s="87"/>
    </row>
    <row r="32" spans="1:47" ht="52.8" x14ac:dyDescent="0.25">
      <c r="A32" s="35">
        <v>28</v>
      </c>
      <c r="B32" s="36" t="s">
        <v>50</v>
      </c>
      <c r="C32" s="293" t="s">
        <v>47</v>
      </c>
      <c r="D32" s="294" t="s">
        <v>54</v>
      </c>
      <c r="E32" s="37" t="s">
        <v>22</v>
      </c>
      <c r="F32" s="37">
        <v>1</v>
      </c>
      <c r="G32" s="201"/>
      <c r="H32" s="299">
        <f t="shared" si="0"/>
        <v>0</v>
      </c>
      <c r="I32" s="87"/>
    </row>
    <row r="33" spans="1:9" ht="18" customHeight="1" x14ac:dyDescent="0.25">
      <c r="A33" s="35">
        <v>29</v>
      </c>
      <c r="B33" s="38"/>
      <c r="C33" s="39" t="s">
        <v>55</v>
      </c>
      <c r="D33" s="49">
        <f>SUM(H34:H39)</f>
        <v>0</v>
      </c>
      <c r="E33" s="38"/>
      <c r="F33" s="38"/>
      <c r="G33" s="202"/>
      <c r="H33" s="300"/>
      <c r="I33" s="87"/>
    </row>
    <row r="34" spans="1:9" ht="39.6" x14ac:dyDescent="0.25">
      <c r="A34" s="35">
        <v>30</v>
      </c>
      <c r="B34" s="36" t="s">
        <v>56</v>
      </c>
      <c r="C34" s="288" t="s">
        <v>27</v>
      </c>
      <c r="D34" s="294" t="s">
        <v>28</v>
      </c>
      <c r="E34" s="37" t="s">
        <v>22</v>
      </c>
      <c r="F34" s="37">
        <v>1</v>
      </c>
      <c r="G34" s="201"/>
      <c r="H34" s="299">
        <f t="shared" si="0"/>
        <v>0</v>
      </c>
      <c r="I34" s="87"/>
    </row>
    <row r="35" spans="1:9" x14ac:dyDescent="0.25">
      <c r="A35" s="35">
        <v>31</v>
      </c>
      <c r="B35" s="36" t="s">
        <v>56</v>
      </c>
      <c r="C35" s="52" t="s">
        <v>29</v>
      </c>
      <c r="D35" s="295" t="s">
        <v>30</v>
      </c>
      <c r="E35" s="37" t="s">
        <v>22</v>
      </c>
      <c r="F35" s="37">
        <v>1</v>
      </c>
      <c r="G35" s="201"/>
      <c r="H35" s="299">
        <f t="shared" si="0"/>
        <v>0</v>
      </c>
      <c r="I35" s="87"/>
    </row>
    <row r="36" spans="1:9" ht="52.8" x14ac:dyDescent="0.25">
      <c r="A36" s="35">
        <v>32</v>
      </c>
      <c r="B36" s="36" t="s">
        <v>56</v>
      </c>
      <c r="C36" s="293" t="s">
        <v>57</v>
      </c>
      <c r="D36" s="294" t="s">
        <v>32</v>
      </c>
      <c r="E36" s="37" t="s">
        <v>22</v>
      </c>
      <c r="F36" s="37">
        <v>1</v>
      </c>
      <c r="G36" s="201"/>
      <c r="H36" s="299">
        <f t="shared" si="0"/>
        <v>0</v>
      </c>
      <c r="I36" s="87"/>
    </row>
    <row r="37" spans="1:9" ht="52.8" x14ac:dyDescent="0.25">
      <c r="A37" s="35">
        <v>33</v>
      </c>
      <c r="B37" s="36" t="s">
        <v>56</v>
      </c>
      <c r="C37" s="293" t="s">
        <v>25</v>
      </c>
      <c r="D37" s="53" t="s">
        <v>58</v>
      </c>
      <c r="E37" s="47" t="s">
        <v>22</v>
      </c>
      <c r="F37" s="47">
        <v>1</v>
      </c>
      <c r="G37" s="203"/>
      <c r="H37" s="299">
        <f t="shared" si="0"/>
        <v>0</v>
      </c>
      <c r="I37" s="87"/>
    </row>
    <row r="38" spans="1:9" x14ac:dyDescent="0.25">
      <c r="A38" s="35">
        <v>34</v>
      </c>
      <c r="B38" s="36" t="s">
        <v>56</v>
      </c>
      <c r="C38" s="293" t="s">
        <v>33</v>
      </c>
      <c r="D38" s="294" t="s">
        <v>34</v>
      </c>
      <c r="E38" s="37" t="s">
        <v>22</v>
      </c>
      <c r="F38" s="37">
        <v>1</v>
      </c>
      <c r="G38" s="201"/>
      <c r="H38" s="299">
        <f t="shared" si="0"/>
        <v>0</v>
      </c>
      <c r="I38" s="87"/>
    </row>
    <row r="39" spans="1:9" x14ac:dyDescent="0.25">
      <c r="A39" s="35">
        <v>35</v>
      </c>
      <c r="B39" s="36" t="s">
        <v>56</v>
      </c>
      <c r="C39" s="293" t="s">
        <v>59</v>
      </c>
      <c r="D39" s="294" t="s">
        <v>60</v>
      </c>
      <c r="E39" s="37" t="s">
        <v>22</v>
      </c>
      <c r="F39" s="37">
        <v>1</v>
      </c>
      <c r="G39" s="201"/>
      <c r="H39" s="299">
        <f t="shared" si="0"/>
        <v>0</v>
      </c>
      <c r="I39" s="87"/>
    </row>
    <row r="40" spans="1:9" ht="18" customHeight="1" x14ac:dyDescent="0.25">
      <c r="A40" s="35">
        <v>36</v>
      </c>
      <c r="B40" s="38"/>
      <c r="C40" s="39" t="s">
        <v>61</v>
      </c>
      <c r="D40" s="49">
        <f>SUM(H41:H45)</f>
        <v>0</v>
      </c>
      <c r="E40" s="38"/>
      <c r="F40" s="38"/>
      <c r="G40" s="202"/>
      <c r="H40" s="300"/>
      <c r="I40" s="87"/>
    </row>
    <row r="41" spans="1:9" ht="39.6" x14ac:dyDescent="0.25">
      <c r="A41" s="35">
        <v>37</v>
      </c>
      <c r="B41" s="36" t="s">
        <v>62</v>
      </c>
      <c r="C41" s="288" t="s">
        <v>27</v>
      </c>
      <c r="D41" s="294" t="s">
        <v>28</v>
      </c>
      <c r="E41" s="37" t="s">
        <v>22</v>
      </c>
      <c r="F41" s="37">
        <v>1</v>
      </c>
      <c r="G41" s="201"/>
      <c r="H41" s="299">
        <f t="shared" si="0"/>
        <v>0</v>
      </c>
      <c r="I41" s="87"/>
    </row>
    <row r="42" spans="1:9" x14ac:dyDescent="0.25">
      <c r="A42" s="35">
        <v>38</v>
      </c>
      <c r="B42" s="36" t="s">
        <v>62</v>
      </c>
      <c r="C42" s="52" t="s">
        <v>29</v>
      </c>
      <c r="D42" s="295" t="s">
        <v>30</v>
      </c>
      <c r="E42" s="37" t="s">
        <v>22</v>
      </c>
      <c r="F42" s="37">
        <v>1</v>
      </c>
      <c r="G42" s="201"/>
      <c r="H42" s="299">
        <f t="shared" si="0"/>
        <v>0</v>
      </c>
      <c r="I42" s="87"/>
    </row>
    <row r="43" spans="1:9" ht="52.8" x14ac:dyDescent="0.25">
      <c r="A43" s="35">
        <v>39</v>
      </c>
      <c r="B43" s="36" t="s">
        <v>62</v>
      </c>
      <c r="C43" s="293" t="s">
        <v>25</v>
      </c>
      <c r="D43" s="53" t="s">
        <v>58</v>
      </c>
      <c r="E43" s="47" t="s">
        <v>22</v>
      </c>
      <c r="F43" s="47">
        <v>1</v>
      </c>
      <c r="G43" s="203"/>
      <c r="H43" s="299">
        <f t="shared" si="0"/>
        <v>0</v>
      </c>
      <c r="I43" s="87"/>
    </row>
    <row r="44" spans="1:9" x14ac:dyDescent="0.25">
      <c r="A44" s="35">
        <v>40</v>
      </c>
      <c r="B44" s="36" t="s">
        <v>62</v>
      </c>
      <c r="C44" s="293" t="s">
        <v>33</v>
      </c>
      <c r="D44" s="294" t="s">
        <v>34</v>
      </c>
      <c r="E44" s="37" t="s">
        <v>22</v>
      </c>
      <c r="F44" s="37">
        <v>1</v>
      </c>
      <c r="G44" s="201"/>
      <c r="H44" s="299">
        <f t="shared" si="0"/>
        <v>0</v>
      </c>
      <c r="I44" s="87"/>
    </row>
    <row r="45" spans="1:9" x14ac:dyDescent="0.25">
      <c r="A45" s="35">
        <v>41</v>
      </c>
      <c r="B45" s="36" t="s">
        <v>62</v>
      </c>
      <c r="C45" s="293" t="s">
        <v>59</v>
      </c>
      <c r="D45" s="294" t="s">
        <v>60</v>
      </c>
      <c r="E45" s="37" t="s">
        <v>22</v>
      </c>
      <c r="F45" s="37">
        <v>1</v>
      </c>
      <c r="G45" s="201"/>
      <c r="H45" s="299">
        <f t="shared" si="0"/>
        <v>0</v>
      </c>
      <c r="I45" s="87"/>
    </row>
    <row r="46" spans="1:9" ht="18" customHeight="1" x14ac:dyDescent="0.25">
      <c r="A46" s="35">
        <v>42</v>
      </c>
      <c r="B46" s="38"/>
      <c r="C46" s="39" t="s">
        <v>63</v>
      </c>
      <c r="D46" s="49">
        <f>SUM(H47:H51)</f>
        <v>0</v>
      </c>
      <c r="E46" s="38"/>
      <c r="F46" s="38"/>
      <c r="G46" s="202"/>
      <c r="H46" s="300"/>
      <c r="I46" s="87"/>
    </row>
    <row r="47" spans="1:9" ht="52.8" x14ac:dyDescent="0.25">
      <c r="A47" s="35">
        <v>43</v>
      </c>
      <c r="B47" s="36" t="s">
        <v>64</v>
      </c>
      <c r="C47" s="293" t="s">
        <v>65</v>
      </c>
      <c r="D47" s="294" t="s">
        <v>66</v>
      </c>
      <c r="E47" s="37" t="s">
        <v>22</v>
      </c>
      <c r="F47" s="37">
        <v>1</v>
      </c>
      <c r="G47" s="201"/>
      <c r="H47" s="299">
        <f t="shared" si="0"/>
        <v>0</v>
      </c>
      <c r="I47" s="87"/>
    </row>
    <row r="48" spans="1:9" ht="160.94999999999999" customHeight="1" x14ac:dyDescent="0.25">
      <c r="A48" s="35">
        <v>44</v>
      </c>
      <c r="B48" s="36" t="s">
        <v>64</v>
      </c>
      <c r="C48" s="290" t="s">
        <v>67</v>
      </c>
      <c r="D48" s="291" t="s">
        <v>68</v>
      </c>
      <c r="E48" s="292" t="s">
        <v>22</v>
      </c>
      <c r="F48" s="292">
        <v>1</v>
      </c>
      <c r="G48" s="218"/>
      <c r="H48" s="299">
        <f t="shared" si="0"/>
        <v>0</v>
      </c>
      <c r="I48" s="87"/>
    </row>
    <row r="49" spans="1:33" ht="118.8" x14ac:dyDescent="0.25">
      <c r="A49" s="35">
        <v>45</v>
      </c>
      <c r="B49" s="36" t="s">
        <v>64</v>
      </c>
      <c r="C49" s="293" t="s">
        <v>69</v>
      </c>
      <c r="D49" s="294" t="s">
        <v>70</v>
      </c>
      <c r="E49" s="37" t="s">
        <v>22</v>
      </c>
      <c r="F49" s="37">
        <v>1</v>
      </c>
      <c r="G49" s="201"/>
      <c r="H49" s="299">
        <f t="shared" si="0"/>
        <v>0</v>
      </c>
      <c r="I49" s="87"/>
    </row>
    <row r="50" spans="1:33" x14ac:dyDescent="0.25">
      <c r="A50" s="35">
        <v>46</v>
      </c>
      <c r="B50" s="36" t="s">
        <v>64</v>
      </c>
      <c r="C50" s="293" t="s">
        <v>33</v>
      </c>
      <c r="D50" s="294" t="s">
        <v>34</v>
      </c>
      <c r="E50" s="37" t="s">
        <v>22</v>
      </c>
      <c r="F50" s="37">
        <v>1</v>
      </c>
      <c r="G50" s="201"/>
      <c r="H50" s="299">
        <f t="shared" si="0"/>
        <v>0</v>
      </c>
      <c r="I50" s="87"/>
    </row>
    <row r="51" spans="1:33" ht="39.6" x14ac:dyDescent="0.25">
      <c r="A51" s="35">
        <v>47</v>
      </c>
      <c r="B51" s="36" t="s">
        <v>64</v>
      </c>
      <c r="C51" s="293" t="s">
        <v>71</v>
      </c>
      <c r="D51" s="294" t="s">
        <v>72</v>
      </c>
      <c r="E51" s="37" t="s">
        <v>22</v>
      </c>
      <c r="F51" s="37">
        <v>1</v>
      </c>
      <c r="G51" s="201"/>
      <c r="H51" s="299">
        <f t="shared" si="0"/>
        <v>0</v>
      </c>
      <c r="I51" s="87"/>
    </row>
    <row r="52" spans="1:33" ht="18" customHeight="1" x14ac:dyDescent="0.25">
      <c r="A52" s="35">
        <v>48</v>
      </c>
      <c r="B52" s="38"/>
      <c r="C52" s="39" t="s">
        <v>73</v>
      </c>
      <c r="D52" s="49">
        <f>SUM(H53:H58)</f>
        <v>0</v>
      </c>
      <c r="E52" s="38"/>
      <c r="F52" s="38"/>
      <c r="G52" s="202"/>
      <c r="H52" s="300"/>
      <c r="I52" s="87"/>
    </row>
    <row r="53" spans="1:33" ht="52.8" x14ac:dyDescent="0.25">
      <c r="A53" s="35">
        <v>49</v>
      </c>
      <c r="B53" s="36" t="s">
        <v>74</v>
      </c>
      <c r="C53" s="288" t="s">
        <v>27</v>
      </c>
      <c r="D53" s="294" t="s">
        <v>75</v>
      </c>
      <c r="E53" s="37" t="s">
        <v>22</v>
      </c>
      <c r="F53" s="37">
        <v>6</v>
      </c>
      <c r="G53" s="201"/>
      <c r="H53" s="299">
        <f t="shared" si="0"/>
        <v>0</v>
      </c>
      <c r="I53" s="87"/>
    </row>
    <row r="54" spans="1:33" ht="66" x14ac:dyDescent="0.25">
      <c r="A54" s="35">
        <v>50</v>
      </c>
      <c r="B54" s="36" t="s">
        <v>74</v>
      </c>
      <c r="C54" s="293" t="s">
        <v>25</v>
      </c>
      <c r="D54" s="53" t="s">
        <v>317</v>
      </c>
      <c r="E54" s="47" t="s">
        <v>22</v>
      </c>
      <c r="F54" s="47">
        <v>6</v>
      </c>
      <c r="G54" s="203"/>
      <c r="H54" s="299">
        <f t="shared" si="0"/>
        <v>0</v>
      </c>
      <c r="I54" s="87"/>
    </row>
    <row r="55" spans="1:33" ht="26.4" x14ac:dyDescent="0.25">
      <c r="A55" s="35">
        <v>51</v>
      </c>
      <c r="B55" s="36" t="s">
        <v>74</v>
      </c>
      <c r="C55" s="293" t="s">
        <v>76</v>
      </c>
      <c r="D55" s="294" t="s">
        <v>77</v>
      </c>
      <c r="E55" s="37" t="s">
        <v>22</v>
      </c>
      <c r="F55" s="37">
        <v>12</v>
      </c>
      <c r="G55" s="201"/>
      <c r="H55" s="299">
        <f t="shared" si="0"/>
        <v>0</v>
      </c>
      <c r="I55" s="87"/>
    </row>
    <row r="56" spans="1:33" ht="26.4" x14ac:dyDescent="0.25">
      <c r="A56" s="35">
        <v>52</v>
      </c>
      <c r="B56" s="36" t="s">
        <v>74</v>
      </c>
      <c r="C56" s="293" t="s">
        <v>78</v>
      </c>
      <c r="D56" s="294" t="s">
        <v>79</v>
      </c>
      <c r="E56" s="37" t="s">
        <v>22</v>
      </c>
      <c r="F56" s="37">
        <v>6</v>
      </c>
      <c r="G56" s="201"/>
      <c r="H56" s="299">
        <f t="shared" si="0"/>
        <v>0</v>
      </c>
      <c r="I56" s="87"/>
    </row>
    <row r="57" spans="1:33" x14ac:dyDescent="0.25">
      <c r="A57" s="35">
        <v>53</v>
      </c>
      <c r="B57" s="36" t="s">
        <v>74</v>
      </c>
      <c r="C57" s="293" t="s">
        <v>33</v>
      </c>
      <c r="D57" s="294" t="s">
        <v>34</v>
      </c>
      <c r="E57" s="37" t="s">
        <v>22</v>
      </c>
      <c r="F57" s="37">
        <v>6</v>
      </c>
      <c r="G57" s="201"/>
      <c r="H57" s="299">
        <f t="shared" si="0"/>
        <v>0</v>
      </c>
      <c r="I57" s="87"/>
    </row>
    <row r="58" spans="1:33" ht="26.4" x14ac:dyDescent="0.25">
      <c r="A58" s="35">
        <v>54</v>
      </c>
      <c r="B58" s="36" t="s">
        <v>74</v>
      </c>
      <c r="C58" s="293" t="s">
        <v>59</v>
      </c>
      <c r="D58" s="294" t="s">
        <v>80</v>
      </c>
      <c r="E58" s="37" t="s">
        <v>22</v>
      </c>
      <c r="F58" s="37">
        <v>6</v>
      </c>
      <c r="G58" s="201"/>
      <c r="H58" s="299">
        <f t="shared" si="0"/>
        <v>0</v>
      </c>
      <c r="I58" s="87"/>
    </row>
    <row r="59" spans="1:33" s="50" customFormat="1" ht="18" customHeight="1" x14ac:dyDescent="0.25">
      <c r="A59" s="35">
        <v>55</v>
      </c>
      <c r="B59" s="38"/>
      <c r="C59" s="39" t="s">
        <v>81</v>
      </c>
      <c r="D59" s="49">
        <f>SUM(H60:H66)</f>
        <v>0</v>
      </c>
      <c r="E59" s="38"/>
      <c r="F59" s="38"/>
      <c r="G59" s="202"/>
      <c r="H59" s="300"/>
      <c r="I59" s="87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</row>
    <row r="60" spans="1:33" ht="66" x14ac:dyDescent="0.25">
      <c r="A60" s="35">
        <v>56</v>
      </c>
      <c r="B60" s="36"/>
      <c r="C60" s="293" t="s">
        <v>82</v>
      </c>
      <c r="D60" s="294" t="s">
        <v>83</v>
      </c>
      <c r="E60" s="37" t="s">
        <v>22</v>
      </c>
      <c r="F60" s="37">
        <v>1</v>
      </c>
      <c r="G60" s="201"/>
      <c r="H60" s="299">
        <f t="shared" si="0"/>
        <v>0</v>
      </c>
      <c r="I60" s="87"/>
    </row>
    <row r="61" spans="1:33" ht="26.4" x14ac:dyDescent="0.25">
      <c r="A61" s="35">
        <v>57</v>
      </c>
      <c r="B61" s="36"/>
      <c r="C61" s="288" t="s">
        <v>84</v>
      </c>
      <c r="D61" s="294" t="s">
        <v>85</v>
      </c>
      <c r="E61" s="37" t="s">
        <v>22</v>
      </c>
      <c r="F61" s="37">
        <v>1</v>
      </c>
      <c r="G61" s="201"/>
      <c r="H61" s="299">
        <f t="shared" si="0"/>
        <v>0</v>
      </c>
      <c r="I61" s="87"/>
    </row>
    <row r="62" spans="1:33" ht="92.4" x14ac:dyDescent="0.25">
      <c r="A62" s="35">
        <v>58</v>
      </c>
      <c r="B62" s="36"/>
      <c r="C62" s="293" t="s">
        <v>86</v>
      </c>
      <c r="D62" s="294" t="s">
        <v>87</v>
      </c>
      <c r="E62" s="37" t="s">
        <v>22</v>
      </c>
      <c r="F62" s="37">
        <v>1</v>
      </c>
      <c r="G62" s="201"/>
      <c r="H62" s="299">
        <f t="shared" si="0"/>
        <v>0</v>
      </c>
      <c r="I62" s="87"/>
    </row>
    <row r="63" spans="1:33" ht="145.19999999999999" x14ac:dyDescent="0.25">
      <c r="A63" s="35">
        <v>59</v>
      </c>
      <c r="B63" s="36"/>
      <c r="C63" s="288" t="s">
        <v>88</v>
      </c>
      <c r="D63" s="294" t="s">
        <v>89</v>
      </c>
      <c r="E63" s="37" t="s">
        <v>22</v>
      </c>
      <c r="F63" s="37">
        <v>2</v>
      </c>
      <c r="G63" s="201"/>
      <c r="H63" s="299">
        <f t="shared" si="0"/>
        <v>0</v>
      </c>
      <c r="I63" s="87"/>
    </row>
    <row r="64" spans="1:33" ht="66" x14ac:dyDescent="0.25">
      <c r="A64" s="277">
        <v>60</v>
      </c>
      <c r="B64" s="278" t="s">
        <v>300</v>
      </c>
      <c r="C64" s="296" t="s">
        <v>301</v>
      </c>
      <c r="D64" s="297" t="s">
        <v>329</v>
      </c>
      <c r="E64" s="279" t="s">
        <v>22</v>
      </c>
      <c r="F64" s="279">
        <v>0</v>
      </c>
      <c r="G64" s="204"/>
      <c r="H64" s="300"/>
      <c r="I64" s="87"/>
    </row>
    <row r="65" spans="1:9" x14ac:dyDescent="0.25">
      <c r="A65" s="35">
        <v>61</v>
      </c>
      <c r="B65" s="36"/>
      <c r="C65" s="293" t="s">
        <v>33</v>
      </c>
      <c r="D65" s="294" t="s">
        <v>34</v>
      </c>
      <c r="E65" s="37" t="s">
        <v>22</v>
      </c>
      <c r="F65" s="37">
        <v>1</v>
      </c>
      <c r="G65" s="201"/>
      <c r="H65" s="299">
        <f t="shared" si="0"/>
        <v>0</v>
      </c>
      <c r="I65" s="87"/>
    </row>
    <row r="66" spans="1:9" ht="92.4" x14ac:dyDescent="0.25">
      <c r="A66" s="35">
        <v>62</v>
      </c>
      <c r="B66" s="36"/>
      <c r="C66" s="288" t="s">
        <v>297</v>
      </c>
      <c r="D66" s="294" t="s">
        <v>316</v>
      </c>
      <c r="E66" s="37" t="s">
        <v>90</v>
      </c>
      <c r="F66" s="37">
        <v>40</v>
      </c>
      <c r="G66" s="201"/>
      <c r="H66" s="299">
        <f t="shared" si="0"/>
        <v>0</v>
      </c>
      <c r="I66" s="87"/>
    </row>
    <row r="67" spans="1:9" ht="18" customHeight="1" x14ac:dyDescent="0.25">
      <c r="A67" s="35">
        <v>63</v>
      </c>
      <c r="B67" s="38"/>
      <c r="C67" s="39" t="s">
        <v>91</v>
      </c>
      <c r="D67" s="49">
        <f>SUM(H68:H70)</f>
        <v>0</v>
      </c>
      <c r="E67" s="38"/>
      <c r="F67" s="38"/>
      <c r="G67" s="202"/>
      <c r="H67" s="300"/>
      <c r="I67" s="87"/>
    </row>
    <row r="68" spans="1:9" ht="66" x14ac:dyDescent="0.25">
      <c r="A68" s="35">
        <v>64</v>
      </c>
      <c r="B68" s="36" t="s">
        <v>92</v>
      </c>
      <c r="C68" s="293" t="s">
        <v>93</v>
      </c>
      <c r="D68" s="294" t="s">
        <v>94</v>
      </c>
      <c r="E68" s="37" t="s">
        <v>22</v>
      </c>
      <c r="F68" s="37">
        <v>1</v>
      </c>
      <c r="G68" s="201"/>
      <c r="H68" s="299">
        <f t="shared" si="0"/>
        <v>0</v>
      </c>
      <c r="I68" s="87"/>
    </row>
    <row r="69" spans="1:9" ht="66" x14ac:dyDescent="0.25">
      <c r="A69" s="35">
        <v>65</v>
      </c>
      <c r="B69" s="36" t="s">
        <v>92</v>
      </c>
      <c r="C69" s="293" t="s">
        <v>95</v>
      </c>
      <c r="D69" s="294" t="s">
        <v>96</v>
      </c>
      <c r="E69" s="37" t="s">
        <v>22</v>
      </c>
      <c r="F69" s="37">
        <v>3</v>
      </c>
      <c r="G69" s="201"/>
      <c r="H69" s="299">
        <f t="shared" si="0"/>
        <v>0</v>
      </c>
      <c r="I69" s="87"/>
    </row>
    <row r="70" spans="1:9" ht="26.4" x14ac:dyDescent="0.25">
      <c r="A70" s="35">
        <v>66</v>
      </c>
      <c r="B70" s="36" t="s">
        <v>92</v>
      </c>
      <c r="C70" s="293" t="s">
        <v>97</v>
      </c>
      <c r="D70" s="294" t="s">
        <v>98</v>
      </c>
      <c r="E70" s="37" t="s">
        <v>90</v>
      </c>
      <c r="F70" s="37">
        <v>12</v>
      </c>
      <c r="G70" s="201"/>
      <c r="H70" s="299">
        <f t="shared" si="0"/>
        <v>0</v>
      </c>
      <c r="I70" s="87"/>
    </row>
    <row r="71" spans="1:9" ht="18" customHeight="1" x14ac:dyDescent="0.25">
      <c r="A71" s="35">
        <v>67</v>
      </c>
      <c r="B71" s="38"/>
      <c r="C71" s="39" t="s">
        <v>99</v>
      </c>
      <c r="D71" s="49">
        <f>SUM(H72:H76)</f>
        <v>0</v>
      </c>
      <c r="E71" s="38"/>
      <c r="F71" s="38"/>
      <c r="G71" s="202"/>
      <c r="H71" s="300"/>
      <c r="I71" s="87"/>
    </row>
    <row r="72" spans="1:9" x14ac:dyDescent="0.25">
      <c r="A72" s="35">
        <v>68</v>
      </c>
      <c r="B72" s="36"/>
      <c r="C72" s="293" t="s">
        <v>100</v>
      </c>
      <c r="D72" s="294" t="s">
        <v>101</v>
      </c>
      <c r="E72" s="37" t="s">
        <v>22</v>
      </c>
      <c r="F72" s="37">
        <v>1</v>
      </c>
      <c r="G72" s="201"/>
      <c r="H72" s="299">
        <f t="shared" ref="H72:H76" si="1">ROUND(G72,2)*F72</f>
        <v>0</v>
      </c>
      <c r="I72" s="87"/>
    </row>
    <row r="73" spans="1:9" ht="26.4" x14ac:dyDescent="0.25">
      <c r="A73" s="35">
        <v>69</v>
      </c>
      <c r="B73" s="36"/>
      <c r="C73" s="293" t="s">
        <v>102</v>
      </c>
      <c r="D73" s="294" t="s">
        <v>103</v>
      </c>
      <c r="E73" s="37" t="s">
        <v>22</v>
      </c>
      <c r="F73" s="37">
        <v>1</v>
      </c>
      <c r="G73" s="201"/>
      <c r="H73" s="299">
        <f t="shared" si="1"/>
        <v>0</v>
      </c>
      <c r="I73" s="87"/>
    </row>
    <row r="74" spans="1:9" ht="26.4" x14ac:dyDescent="0.25">
      <c r="A74" s="35">
        <v>70</v>
      </c>
      <c r="B74" s="36"/>
      <c r="C74" s="293" t="s">
        <v>104</v>
      </c>
      <c r="D74" s="294" t="s">
        <v>105</v>
      </c>
      <c r="E74" s="37" t="s">
        <v>22</v>
      </c>
      <c r="F74" s="37">
        <v>30</v>
      </c>
      <c r="G74" s="201"/>
      <c r="H74" s="299">
        <f t="shared" si="1"/>
        <v>0</v>
      </c>
      <c r="I74" s="87"/>
    </row>
    <row r="75" spans="1:9" x14ac:dyDescent="0.25">
      <c r="A75" s="35">
        <v>71</v>
      </c>
      <c r="B75" s="36"/>
      <c r="C75" s="293" t="s">
        <v>106</v>
      </c>
      <c r="D75" s="294" t="s">
        <v>107</v>
      </c>
      <c r="E75" s="37" t="s">
        <v>22</v>
      </c>
      <c r="F75" s="37">
        <v>1</v>
      </c>
      <c r="G75" s="201"/>
      <c r="H75" s="299">
        <f t="shared" si="1"/>
        <v>0</v>
      </c>
      <c r="I75" s="87"/>
    </row>
    <row r="76" spans="1:9" x14ac:dyDescent="0.25">
      <c r="A76" s="35">
        <v>72</v>
      </c>
      <c r="B76" s="36"/>
      <c r="C76" s="294" t="s">
        <v>319</v>
      </c>
      <c r="D76" s="294" t="s">
        <v>319</v>
      </c>
      <c r="E76" s="37" t="s">
        <v>22</v>
      </c>
      <c r="F76" s="37">
        <v>1</v>
      </c>
      <c r="G76" s="201"/>
      <c r="H76" s="299">
        <f t="shared" si="1"/>
        <v>0</v>
      </c>
      <c r="I76" s="87"/>
    </row>
    <row r="77" spans="1:9" ht="13.8" thickBot="1" x14ac:dyDescent="0.3">
      <c r="A77" s="35"/>
      <c r="B77" s="36"/>
      <c r="C77" s="293"/>
      <c r="D77" s="294"/>
      <c r="E77" s="37"/>
      <c r="F77" s="37"/>
      <c r="G77" s="44"/>
      <c r="H77" s="299"/>
    </row>
    <row r="78" spans="1:9" ht="23.25" customHeight="1" thickBot="1" x14ac:dyDescent="0.35">
      <c r="A78" s="12"/>
      <c r="B78" s="13"/>
      <c r="C78" s="14" t="s">
        <v>108</v>
      </c>
      <c r="D78" s="13"/>
      <c r="E78" s="16"/>
      <c r="F78" s="16"/>
      <c r="G78" s="13"/>
      <c r="H78" s="301">
        <f>SUM(H6:H77)</f>
        <v>0</v>
      </c>
    </row>
    <row r="80" spans="1:9" ht="24.9" customHeight="1" x14ac:dyDescent="0.25"/>
    <row r="81" spans="2:8" ht="24.9" customHeight="1" x14ac:dyDescent="0.25"/>
    <row r="82" spans="2:8" s="17" customFormat="1" ht="24.9" customHeight="1" x14ac:dyDescent="0.25">
      <c r="B82" s="11"/>
      <c r="C82" s="11"/>
      <c r="D82" s="11"/>
      <c r="E82" s="19"/>
      <c r="F82" s="19"/>
      <c r="G82" s="11"/>
      <c r="H82" s="302"/>
    </row>
    <row r="83" spans="2:8" s="17" customFormat="1" ht="24.9" customHeight="1" x14ac:dyDescent="0.25">
      <c r="B83" s="11"/>
      <c r="C83" s="11"/>
      <c r="D83" s="11"/>
      <c r="E83" s="19"/>
      <c r="F83" s="19"/>
      <c r="G83" s="11"/>
      <c r="H83" s="302"/>
    </row>
    <row r="84" spans="2:8" s="17" customFormat="1" ht="24.9" customHeight="1" x14ac:dyDescent="0.25">
      <c r="B84" s="11"/>
      <c r="C84" s="11"/>
      <c r="D84" s="11"/>
      <c r="E84" s="19"/>
      <c r="F84" s="19"/>
      <c r="G84" s="11"/>
      <c r="H84" s="302"/>
    </row>
    <row r="85" spans="2:8" s="17" customFormat="1" ht="24.9" customHeight="1" x14ac:dyDescent="0.25">
      <c r="B85" s="11"/>
      <c r="C85" s="11"/>
      <c r="D85" s="11"/>
      <c r="E85" s="19"/>
      <c r="F85" s="19"/>
      <c r="G85" s="11"/>
      <c r="H85" s="302"/>
    </row>
    <row r="86" spans="2:8" s="17" customFormat="1" ht="24.9" customHeight="1" x14ac:dyDescent="0.25">
      <c r="B86" s="11"/>
      <c r="C86" s="11"/>
      <c r="D86" s="11"/>
      <c r="E86" s="19"/>
      <c r="F86" s="19"/>
      <c r="G86" s="11"/>
      <c r="H86" s="302"/>
    </row>
    <row r="87" spans="2:8" s="17" customFormat="1" ht="24.9" customHeight="1" x14ac:dyDescent="0.25">
      <c r="B87" s="11"/>
      <c r="C87" s="11"/>
      <c r="D87" s="11"/>
      <c r="E87" s="19"/>
      <c r="F87" s="19"/>
      <c r="G87" s="11"/>
      <c r="H87" s="302"/>
    </row>
    <row r="88" spans="2:8" s="17" customFormat="1" ht="24.9" customHeight="1" x14ac:dyDescent="0.25">
      <c r="B88" s="11"/>
      <c r="C88" s="11"/>
      <c r="D88" s="11"/>
      <c r="E88" s="19"/>
      <c r="F88" s="19"/>
      <c r="G88" s="11"/>
      <c r="H88" s="302"/>
    </row>
    <row r="89" spans="2:8" s="17" customFormat="1" ht="24.9" customHeight="1" x14ac:dyDescent="0.25">
      <c r="B89" s="11"/>
      <c r="C89" s="11"/>
      <c r="D89" s="11"/>
      <c r="E89" s="19"/>
      <c r="F89" s="19"/>
      <c r="G89" s="11"/>
      <c r="H89" s="302"/>
    </row>
    <row r="90" spans="2:8" s="17" customFormat="1" ht="24.9" customHeight="1" x14ac:dyDescent="0.25">
      <c r="B90" s="11"/>
      <c r="C90" s="11"/>
      <c r="D90" s="11"/>
      <c r="E90" s="19"/>
      <c r="F90" s="19"/>
      <c r="G90" s="11"/>
      <c r="H90" s="302"/>
    </row>
    <row r="91" spans="2:8" s="17" customFormat="1" ht="15" customHeight="1" x14ac:dyDescent="0.25">
      <c r="B91" s="11"/>
      <c r="C91" s="11"/>
      <c r="D91" s="11"/>
      <c r="E91" s="19"/>
      <c r="F91" s="19"/>
      <c r="G91" s="11"/>
      <c r="H91" s="302"/>
    </row>
    <row r="92" spans="2:8" s="17" customFormat="1" ht="24.9" customHeight="1" x14ac:dyDescent="0.25">
      <c r="B92" s="11"/>
      <c r="C92" s="11"/>
      <c r="D92" s="11"/>
      <c r="E92" s="19"/>
      <c r="F92" s="19"/>
      <c r="G92" s="11"/>
      <c r="H92" s="302"/>
    </row>
    <row r="93" spans="2:8" s="17" customFormat="1" ht="18" customHeight="1" x14ac:dyDescent="0.25">
      <c r="B93" s="11"/>
      <c r="C93" s="11"/>
      <c r="D93" s="11"/>
      <c r="E93" s="19"/>
      <c r="F93" s="19"/>
      <c r="G93" s="11"/>
      <c r="H93" s="302"/>
    </row>
    <row r="94" spans="2:8" s="17" customFormat="1" ht="24.9" customHeight="1" x14ac:dyDescent="0.25">
      <c r="B94" s="11"/>
      <c r="C94" s="11"/>
      <c r="D94" s="11"/>
      <c r="E94" s="19"/>
      <c r="F94" s="19"/>
      <c r="G94" s="11"/>
      <c r="H94" s="302"/>
    </row>
    <row r="95" spans="2:8" s="17" customFormat="1" ht="24.9" customHeight="1" x14ac:dyDescent="0.25">
      <c r="B95" s="11"/>
      <c r="C95" s="11"/>
      <c r="D95" s="11"/>
      <c r="E95" s="19"/>
      <c r="F95" s="19"/>
      <c r="G95" s="11"/>
      <c r="H95" s="302"/>
    </row>
  </sheetData>
  <sheetProtection algorithmName="SHA-512" hashValue="kmxeYRZ0Ubj8dZC0/Zx8J9v5EeJIoHv8CCnBDN6N3nfXBtN4zTJuaKWyCK+MHcS2tGsrPD5B4KQ9rX9oNDXVmQ==" saltValue="uhX7Qlc10BjTcr5Y9n/Pkw==" spinCount="100000" sheet="1"/>
  <autoFilter ref="A1:H95"/>
  <dataConsolidate link="1"/>
  <phoneticPr fontId="30" type="noConversion"/>
  <pageMargins left="0.74803149606299213" right="0.74803149606299213" top="0.98425196850393704" bottom="0.98425196850393704" header="0.51181102362204722" footer="0.51181102362204722"/>
  <pageSetup paperSize="8" scale="99" firstPageNumber="0" fitToHeight="0" orientation="landscape" r:id="rId1"/>
  <headerFooter alignWithMargins="0">
    <oddFooter>&amp;C&amp;P/&amp;N</oddFooter>
  </headerFooter>
  <rowBreaks count="1" manualBreakCount="1">
    <brk id="90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L33"/>
  <sheetViews>
    <sheetView view="pageBreakPreview" zoomScale="90" zoomScaleNormal="70" zoomScaleSheetLayoutView="90" workbookViewId="0">
      <pane ySplit="4" topLeftCell="A5" activePane="bottomLeft" state="frozen"/>
      <selection activeCell="D7" sqref="D7"/>
      <selection pane="bottomLeft" activeCell="I9" sqref="I9"/>
    </sheetView>
  </sheetViews>
  <sheetFormatPr defaultColWidth="9.109375" defaultRowHeight="13.2" x14ac:dyDescent="0.25"/>
  <cols>
    <col min="1" max="1" width="9" style="17" customWidth="1"/>
    <col min="2" max="2" width="13" style="11" customWidth="1"/>
    <col min="3" max="3" width="21.44140625" style="11" customWidth="1"/>
    <col min="4" max="4" width="16" style="11" bestFit="1" customWidth="1"/>
    <col min="5" max="5" width="20.88671875" style="18" customWidth="1"/>
    <col min="6" max="6" width="51" style="11" customWidth="1"/>
    <col min="7" max="7" width="8" style="19" customWidth="1"/>
    <col min="8" max="8" width="6.6640625" style="19" customWidth="1"/>
    <col min="9" max="9" width="15.33203125" style="11" customWidth="1"/>
    <col min="10" max="10" width="5.88671875" style="11" hidden="1" customWidth="1"/>
    <col min="11" max="11" width="20.33203125" style="11" customWidth="1"/>
    <col min="12" max="12" width="11.109375" style="11" bestFit="1" customWidth="1"/>
    <col min="13" max="16384" width="9.109375" style="11"/>
  </cols>
  <sheetData>
    <row r="1" spans="1:12" s="2" customFormat="1" ht="29.25" customHeight="1" thickBot="1" x14ac:dyDescent="0.35">
      <c r="A1" s="1"/>
      <c r="C1" s="3"/>
      <c r="D1" s="3"/>
      <c r="E1" s="3"/>
      <c r="F1" s="4"/>
      <c r="G1" s="3"/>
      <c r="H1" s="3"/>
      <c r="I1" s="3"/>
      <c r="J1" s="3"/>
      <c r="K1" s="3"/>
    </row>
    <row r="2" spans="1:12" ht="57.75" customHeight="1" x14ac:dyDescent="0.25">
      <c r="A2" s="5" t="s">
        <v>0</v>
      </c>
      <c r="B2" s="6" t="s">
        <v>109</v>
      </c>
      <c r="C2" s="9" t="s">
        <v>10</v>
      </c>
      <c r="D2" s="8" t="s">
        <v>11</v>
      </c>
      <c r="E2" s="8" t="s">
        <v>12</v>
      </c>
      <c r="F2" s="8" t="s">
        <v>13</v>
      </c>
      <c r="G2" s="10" t="s">
        <v>14</v>
      </c>
      <c r="H2" s="10" t="s">
        <v>15</v>
      </c>
      <c r="I2" s="7" t="s">
        <v>2</v>
      </c>
      <c r="J2" s="10" t="s">
        <v>110</v>
      </c>
      <c r="K2" s="281" t="s">
        <v>16</v>
      </c>
    </row>
    <row r="3" spans="1:12" ht="18" customHeight="1" x14ac:dyDescent="0.25">
      <c r="A3" s="43"/>
      <c r="B3" s="38"/>
      <c r="C3" s="39" t="s">
        <v>111</v>
      </c>
      <c r="D3" s="38"/>
      <c r="E3" s="38"/>
      <c r="F3" s="38"/>
      <c r="G3" s="38"/>
      <c r="H3" s="38"/>
      <c r="I3" s="38"/>
      <c r="J3" s="38"/>
      <c r="K3" s="282"/>
    </row>
    <row r="4" spans="1:12" ht="18" customHeight="1" x14ac:dyDescent="0.25">
      <c r="A4" s="34"/>
      <c r="B4" s="32"/>
      <c r="C4" s="33"/>
      <c r="D4" s="32"/>
      <c r="E4" s="32"/>
      <c r="F4" s="32"/>
      <c r="G4" s="32"/>
      <c r="H4" s="32"/>
      <c r="I4" s="32"/>
      <c r="J4" s="32"/>
      <c r="K4" s="283"/>
    </row>
    <row r="5" spans="1:12" ht="26.4" x14ac:dyDescent="0.25">
      <c r="A5" s="35">
        <v>1</v>
      </c>
      <c r="B5" s="36" t="s">
        <v>112</v>
      </c>
      <c r="C5" s="46" t="s">
        <v>113</v>
      </c>
      <c r="D5" s="45"/>
      <c r="E5" s="46"/>
      <c r="F5" s="48" t="s">
        <v>322</v>
      </c>
      <c r="G5" s="37" t="s">
        <v>22</v>
      </c>
      <c r="H5" s="37">
        <v>5</v>
      </c>
      <c r="I5" s="201"/>
      <c r="J5" s="51">
        <v>0</v>
      </c>
      <c r="K5" s="284">
        <f>ROUND(I5,2)*H5</f>
        <v>0</v>
      </c>
      <c r="L5" s="87"/>
    </row>
    <row r="6" spans="1:12" ht="26.4" x14ac:dyDescent="0.25">
      <c r="A6" s="35">
        <v>2</v>
      </c>
      <c r="B6" s="36" t="s">
        <v>114</v>
      </c>
      <c r="C6" s="46" t="s">
        <v>115</v>
      </c>
      <c r="D6" s="45"/>
      <c r="E6" s="46"/>
      <c r="F6" s="48" t="s">
        <v>116</v>
      </c>
      <c r="G6" s="37" t="s">
        <v>22</v>
      </c>
      <c r="H6" s="37">
        <v>5</v>
      </c>
      <c r="I6" s="201"/>
      <c r="J6" s="51">
        <v>0</v>
      </c>
      <c r="K6" s="284">
        <f>ROUND(I6,2)*H6</f>
        <v>0</v>
      </c>
      <c r="L6" s="87"/>
    </row>
    <row r="7" spans="1:12" ht="26.4" x14ac:dyDescent="0.25">
      <c r="A7" s="35">
        <v>3</v>
      </c>
      <c r="B7" s="36" t="s">
        <v>117</v>
      </c>
      <c r="C7" s="46" t="s">
        <v>113</v>
      </c>
      <c r="D7" s="45"/>
      <c r="E7" s="46"/>
      <c r="F7" s="48" t="s">
        <v>323</v>
      </c>
      <c r="G7" s="37" t="s">
        <v>22</v>
      </c>
      <c r="H7" s="37">
        <v>4</v>
      </c>
      <c r="I7" s="201"/>
      <c r="J7" s="51">
        <v>0</v>
      </c>
      <c r="K7" s="284">
        <f t="shared" ref="K6:K14" si="0">ROUND(I7,2)*H7</f>
        <v>0</v>
      </c>
      <c r="L7" s="87"/>
    </row>
    <row r="8" spans="1:12" ht="26.4" x14ac:dyDescent="0.25">
      <c r="A8" s="35">
        <v>4</v>
      </c>
      <c r="B8" s="36" t="s">
        <v>118</v>
      </c>
      <c r="C8" s="46" t="s">
        <v>113</v>
      </c>
      <c r="D8" s="45"/>
      <c r="E8" s="46"/>
      <c r="F8" s="48" t="s">
        <v>119</v>
      </c>
      <c r="G8" s="37" t="s">
        <v>22</v>
      </c>
      <c r="H8" s="37">
        <v>3</v>
      </c>
      <c r="I8" s="201"/>
      <c r="J8" s="51">
        <v>0</v>
      </c>
      <c r="K8" s="284">
        <f t="shared" si="0"/>
        <v>0</v>
      </c>
      <c r="L8" s="87"/>
    </row>
    <row r="9" spans="1:12" x14ac:dyDescent="0.25">
      <c r="A9" s="35">
        <v>5</v>
      </c>
      <c r="B9" s="36" t="s">
        <v>120</v>
      </c>
      <c r="C9" s="46" t="s">
        <v>121</v>
      </c>
      <c r="D9" s="45"/>
      <c r="E9" s="46"/>
      <c r="F9" s="48" t="s">
        <v>122</v>
      </c>
      <c r="G9" s="37" t="s">
        <v>22</v>
      </c>
      <c r="H9" s="37">
        <v>3</v>
      </c>
      <c r="I9" s="201"/>
      <c r="J9" s="51">
        <v>0</v>
      </c>
      <c r="K9" s="284">
        <f t="shared" si="0"/>
        <v>0</v>
      </c>
      <c r="L9" s="87"/>
    </row>
    <row r="10" spans="1:12" x14ac:dyDescent="0.25">
      <c r="A10" s="35">
        <v>6</v>
      </c>
      <c r="B10" s="36" t="s">
        <v>123</v>
      </c>
      <c r="C10" s="46" t="s">
        <v>124</v>
      </c>
      <c r="D10" s="45"/>
      <c r="E10" s="46"/>
      <c r="F10" s="48" t="s">
        <v>125</v>
      </c>
      <c r="G10" s="37" t="s">
        <v>22</v>
      </c>
      <c r="H10" s="37">
        <v>1</v>
      </c>
      <c r="I10" s="201"/>
      <c r="J10" s="51">
        <v>0</v>
      </c>
      <c r="K10" s="284">
        <f t="shared" si="0"/>
        <v>0</v>
      </c>
      <c r="L10" s="87"/>
    </row>
    <row r="11" spans="1:12" x14ac:dyDescent="0.25">
      <c r="A11" s="35">
        <v>7</v>
      </c>
      <c r="B11" s="36" t="s">
        <v>126</v>
      </c>
      <c r="C11" s="46" t="s">
        <v>127</v>
      </c>
      <c r="D11" s="45"/>
      <c r="E11" s="46"/>
      <c r="F11" s="48" t="s">
        <v>128</v>
      </c>
      <c r="G11" s="37" t="s">
        <v>22</v>
      </c>
      <c r="H11" s="37">
        <v>2</v>
      </c>
      <c r="I11" s="201"/>
      <c r="J11" s="51">
        <v>0</v>
      </c>
      <c r="K11" s="284">
        <f t="shared" si="0"/>
        <v>0</v>
      </c>
      <c r="L11" s="87"/>
    </row>
    <row r="12" spans="1:12" ht="26.4" x14ac:dyDescent="0.25">
      <c r="A12" s="35">
        <v>8</v>
      </c>
      <c r="B12" s="36" t="s">
        <v>129</v>
      </c>
      <c r="C12" s="46" t="s">
        <v>130</v>
      </c>
      <c r="D12" s="45"/>
      <c r="E12" s="46"/>
      <c r="F12" s="48" t="s">
        <v>130</v>
      </c>
      <c r="G12" s="37" t="s">
        <v>22</v>
      </c>
      <c r="H12" s="37">
        <v>3</v>
      </c>
      <c r="I12" s="201"/>
      <c r="J12" s="51">
        <v>0</v>
      </c>
      <c r="K12" s="284">
        <f t="shared" si="0"/>
        <v>0</v>
      </c>
      <c r="L12" s="87"/>
    </row>
    <row r="13" spans="1:12" ht="26.4" x14ac:dyDescent="0.25">
      <c r="A13" s="35">
        <v>9</v>
      </c>
      <c r="B13" s="36" t="s">
        <v>131</v>
      </c>
      <c r="C13" s="46" t="s">
        <v>132</v>
      </c>
      <c r="D13" s="45"/>
      <c r="E13" s="46"/>
      <c r="F13" s="48" t="s">
        <v>132</v>
      </c>
      <c r="G13" s="37" t="s">
        <v>22</v>
      </c>
      <c r="H13" s="37">
        <v>1</v>
      </c>
      <c r="I13" s="201"/>
      <c r="J13" s="51">
        <v>0</v>
      </c>
      <c r="K13" s="284">
        <f t="shared" si="0"/>
        <v>0</v>
      </c>
      <c r="L13" s="87"/>
    </row>
    <row r="14" spans="1:12" ht="26.4" x14ac:dyDescent="0.25">
      <c r="A14" s="35">
        <v>10</v>
      </c>
      <c r="B14" s="36" t="s">
        <v>133</v>
      </c>
      <c r="C14" s="46" t="s">
        <v>134</v>
      </c>
      <c r="D14" s="45"/>
      <c r="E14" s="46"/>
      <c r="F14" s="48" t="s">
        <v>134</v>
      </c>
      <c r="G14" s="37" t="s">
        <v>22</v>
      </c>
      <c r="H14" s="37">
        <v>1</v>
      </c>
      <c r="I14" s="201"/>
      <c r="J14" s="51">
        <v>0</v>
      </c>
      <c r="K14" s="284">
        <f t="shared" si="0"/>
        <v>0</v>
      </c>
      <c r="L14" s="87"/>
    </row>
    <row r="15" spans="1:12" ht="13.8" thickBot="1" x14ac:dyDescent="0.3">
      <c r="A15" s="35">
        <v>11</v>
      </c>
      <c r="B15" s="36"/>
      <c r="C15" s="46" t="s">
        <v>135</v>
      </c>
      <c r="D15" s="45"/>
      <c r="E15" s="46"/>
      <c r="F15" s="48" t="s">
        <v>136</v>
      </c>
      <c r="G15" s="37" t="s">
        <v>147</v>
      </c>
      <c r="H15" s="37">
        <v>1</v>
      </c>
      <c r="I15" s="201"/>
      <c r="J15" s="51">
        <v>0</v>
      </c>
      <c r="K15" s="284">
        <f>ROUND(I15,2)*H15</f>
        <v>0</v>
      </c>
      <c r="L15" s="87"/>
    </row>
    <row r="16" spans="1:12" ht="23.25" customHeight="1" thickBot="1" x14ac:dyDescent="0.35">
      <c r="A16" s="12"/>
      <c r="B16" s="13"/>
      <c r="C16" s="14" t="s">
        <v>108</v>
      </c>
      <c r="D16" s="13"/>
      <c r="E16" s="15"/>
      <c r="F16" s="13"/>
      <c r="G16" s="16"/>
      <c r="H16" s="16"/>
      <c r="I16" s="13"/>
      <c r="J16" s="13"/>
      <c r="K16" s="285">
        <f>SUM(K5:K15)</f>
        <v>0</v>
      </c>
    </row>
    <row r="18" spans="2:11" ht="24.9" customHeight="1" x14ac:dyDescent="0.25"/>
    <row r="19" spans="2:11" ht="24.9" customHeight="1" x14ac:dyDescent="0.25"/>
    <row r="20" spans="2:11" s="17" customFormat="1" ht="24.9" customHeight="1" x14ac:dyDescent="0.25">
      <c r="B20" s="11"/>
      <c r="C20" s="11"/>
      <c r="D20" s="11"/>
      <c r="E20" s="18"/>
      <c r="F20" s="11"/>
      <c r="G20" s="19"/>
      <c r="H20" s="19"/>
      <c r="I20" s="11"/>
      <c r="J20" s="11"/>
      <c r="K20" s="11"/>
    </row>
    <row r="21" spans="2:11" s="17" customFormat="1" ht="24.9" customHeight="1" x14ac:dyDescent="0.25">
      <c r="B21" s="11"/>
      <c r="C21" s="11"/>
      <c r="D21" s="11"/>
      <c r="E21" s="18"/>
      <c r="F21" s="11"/>
      <c r="G21" s="19"/>
      <c r="H21" s="19"/>
      <c r="I21" s="11"/>
      <c r="J21" s="11"/>
      <c r="K21" s="11"/>
    </row>
    <row r="22" spans="2:11" s="17" customFormat="1" ht="24.9" customHeight="1" x14ac:dyDescent="0.25">
      <c r="B22" s="11"/>
      <c r="C22" s="11"/>
      <c r="D22" s="11"/>
      <c r="E22" s="18"/>
      <c r="F22" s="11"/>
      <c r="G22" s="19"/>
      <c r="H22" s="19"/>
      <c r="I22" s="11"/>
      <c r="J22" s="11"/>
      <c r="K22" s="11"/>
    </row>
    <row r="23" spans="2:11" s="17" customFormat="1" ht="24.9" customHeight="1" x14ac:dyDescent="0.25">
      <c r="B23" s="11"/>
      <c r="C23" s="11"/>
      <c r="D23" s="11"/>
      <c r="E23" s="18"/>
      <c r="F23" s="11"/>
      <c r="G23" s="19"/>
      <c r="H23" s="19"/>
      <c r="I23" s="11"/>
      <c r="J23" s="11"/>
      <c r="K23" s="11"/>
    </row>
    <row r="24" spans="2:11" s="17" customFormat="1" ht="24.9" customHeight="1" x14ac:dyDescent="0.25">
      <c r="B24" s="11"/>
      <c r="C24" s="11"/>
      <c r="D24" s="11"/>
      <c r="E24" s="18"/>
      <c r="F24" s="11"/>
      <c r="G24" s="19"/>
      <c r="H24" s="19"/>
      <c r="I24" s="11"/>
      <c r="J24" s="11"/>
      <c r="K24" s="11"/>
    </row>
    <row r="25" spans="2:11" s="17" customFormat="1" ht="24.9" customHeight="1" x14ac:dyDescent="0.25">
      <c r="B25" s="11"/>
      <c r="C25" s="11"/>
      <c r="D25" s="11"/>
      <c r="E25" s="18"/>
      <c r="F25" s="11"/>
      <c r="G25" s="19"/>
      <c r="H25" s="19"/>
      <c r="I25" s="11"/>
      <c r="J25" s="11"/>
      <c r="K25" s="11"/>
    </row>
    <row r="26" spans="2:11" s="17" customFormat="1" ht="24.9" customHeight="1" x14ac:dyDescent="0.25">
      <c r="B26" s="11"/>
      <c r="C26" s="11"/>
      <c r="D26" s="11"/>
      <c r="E26" s="18"/>
      <c r="F26" s="11"/>
      <c r="G26" s="19"/>
      <c r="H26" s="19"/>
      <c r="I26" s="11"/>
      <c r="J26" s="11"/>
      <c r="K26" s="11"/>
    </row>
    <row r="27" spans="2:11" s="17" customFormat="1" ht="24.9" customHeight="1" x14ac:dyDescent="0.25">
      <c r="B27" s="11"/>
      <c r="C27" s="11"/>
      <c r="D27" s="11"/>
      <c r="E27" s="18"/>
      <c r="F27" s="11"/>
      <c r="G27" s="19"/>
      <c r="H27" s="19"/>
      <c r="I27" s="11"/>
      <c r="J27" s="11"/>
      <c r="K27" s="11"/>
    </row>
    <row r="28" spans="2:11" s="17" customFormat="1" ht="24.9" customHeight="1" x14ac:dyDescent="0.25">
      <c r="B28" s="11"/>
      <c r="C28" s="11"/>
      <c r="D28" s="11"/>
      <c r="E28" s="18"/>
      <c r="F28" s="11"/>
      <c r="G28" s="19"/>
      <c r="H28" s="19"/>
      <c r="I28" s="11"/>
      <c r="J28" s="11"/>
      <c r="K28" s="11"/>
    </row>
    <row r="29" spans="2:11" s="17" customFormat="1" ht="15" customHeight="1" x14ac:dyDescent="0.25">
      <c r="B29" s="11"/>
      <c r="C29" s="11"/>
      <c r="D29" s="11"/>
      <c r="E29" s="18"/>
      <c r="F29" s="11"/>
      <c r="G29" s="19"/>
      <c r="H29" s="19"/>
      <c r="I29" s="11"/>
      <c r="J29" s="11"/>
      <c r="K29" s="11"/>
    </row>
    <row r="30" spans="2:11" s="17" customFormat="1" ht="24.9" customHeight="1" x14ac:dyDescent="0.25">
      <c r="B30" s="11"/>
      <c r="C30" s="11"/>
      <c r="D30" s="11"/>
      <c r="E30" s="18"/>
      <c r="F30" s="11"/>
      <c r="G30" s="19"/>
      <c r="H30" s="19"/>
      <c r="I30" s="11"/>
      <c r="J30" s="11"/>
      <c r="K30" s="11"/>
    </row>
    <row r="31" spans="2:11" s="17" customFormat="1" ht="18" customHeight="1" x14ac:dyDescent="0.25">
      <c r="B31" s="11"/>
      <c r="C31" s="11"/>
      <c r="D31" s="11"/>
      <c r="E31" s="18"/>
      <c r="F31" s="11"/>
      <c r="G31" s="19"/>
      <c r="H31" s="19"/>
      <c r="I31" s="11"/>
      <c r="J31" s="11"/>
      <c r="K31" s="11"/>
    </row>
    <row r="32" spans="2:11" s="17" customFormat="1" ht="24.9" customHeight="1" x14ac:dyDescent="0.25">
      <c r="B32" s="11"/>
      <c r="C32" s="11"/>
      <c r="D32" s="11"/>
      <c r="E32" s="18"/>
      <c r="F32" s="11"/>
      <c r="G32" s="19"/>
      <c r="H32" s="19"/>
      <c r="I32" s="11"/>
      <c r="J32" s="11"/>
      <c r="K32" s="11"/>
    </row>
    <row r="33" spans="2:11" s="17" customFormat="1" ht="24.9" customHeight="1" x14ac:dyDescent="0.25">
      <c r="B33" s="11"/>
      <c r="C33" s="11"/>
      <c r="D33" s="11"/>
      <c r="E33" s="18"/>
      <c r="F33" s="11"/>
      <c r="G33" s="19"/>
      <c r="H33" s="19"/>
      <c r="I33" s="11"/>
      <c r="J33" s="11"/>
      <c r="K33" s="11"/>
    </row>
  </sheetData>
  <sheetProtection algorithmName="SHA-512" hashValue="wuRunk9AuGAKTIYxsQfbAfavQk01iJCFInku6CMExPxbmVM0CMYkcBpnMiL8lvQL7coK9gYc0GyhgaatCYqnYw==" saltValue="FUdth5LGbKmTlSaSRs45iQ==" spinCount="100000" sheet="1"/>
  <autoFilter ref="A1:K33"/>
  <dataConsolidate link="1"/>
  <pageMargins left="0.74803149606299213" right="0.74803149606299213" top="0.98425196850393704" bottom="0.98425196850393704" header="0.51181102362204722" footer="0.51181102362204722"/>
  <pageSetup paperSize="9" scale="73" firstPageNumber="0" fitToHeight="6" orientation="landscape" r:id="rId1"/>
  <headerFooter alignWithMargins="0">
    <oddFooter>&amp;C&amp;P/&amp;N</oddFooter>
  </headerFooter>
  <rowBreaks count="1" manualBreakCount="1">
    <brk id="28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H44"/>
  <sheetViews>
    <sheetView view="pageBreakPreview" zoomScale="98" zoomScaleNormal="70" zoomScaleSheetLayoutView="98" workbookViewId="0">
      <pane ySplit="1" topLeftCell="A2" activePane="bottomLeft" state="frozen"/>
      <selection activeCell="D7" sqref="D7"/>
      <selection pane="bottomLeft" activeCell="F4" sqref="F4"/>
    </sheetView>
  </sheetViews>
  <sheetFormatPr defaultColWidth="9.109375" defaultRowHeight="13.2" x14ac:dyDescent="0.25"/>
  <cols>
    <col min="1" max="1" width="9" style="17" customWidth="1"/>
    <col min="2" max="2" width="13" style="167" customWidth="1"/>
    <col min="3" max="3" width="56.88671875" style="167" customWidth="1"/>
    <col min="4" max="4" width="6.44140625" style="167" customWidth="1"/>
    <col min="5" max="5" width="14.33203125" style="167" customWidth="1"/>
    <col min="6" max="6" width="16" style="167" bestFit="1" customWidth="1"/>
    <col min="7" max="7" width="20.88671875" style="183" customWidth="1"/>
    <col min="8" max="8" width="13.33203125" style="167" bestFit="1" customWidth="1"/>
    <col min="9" max="16384" width="9.109375" style="167"/>
  </cols>
  <sheetData>
    <row r="1" spans="1:8" s="170" customFormat="1" ht="29.25" customHeight="1" x14ac:dyDescent="0.25">
      <c r="A1" s="59"/>
      <c r="B1" s="168"/>
      <c r="C1" s="161" t="s">
        <v>137</v>
      </c>
      <c r="D1" s="169"/>
      <c r="E1" s="169"/>
      <c r="F1" s="169"/>
      <c r="G1" s="169"/>
    </row>
    <row r="2" spans="1:8" ht="24.9" customHeight="1" x14ac:dyDescent="0.25">
      <c r="A2" s="171" t="s">
        <v>138</v>
      </c>
      <c r="B2" s="171" t="s">
        <v>139</v>
      </c>
      <c r="C2" s="54" t="s">
        <v>1</v>
      </c>
      <c r="D2" s="171" t="s">
        <v>140</v>
      </c>
      <c r="E2" s="171" t="s">
        <v>141</v>
      </c>
      <c r="F2" s="171" t="s">
        <v>142</v>
      </c>
      <c r="G2" s="171" t="s">
        <v>143</v>
      </c>
    </row>
    <row r="3" spans="1:8" ht="24.9" customHeight="1" x14ac:dyDescent="0.25">
      <c r="A3" s="172"/>
      <c r="B3" s="173"/>
      <c r="C3" s="162" t="s">
        <v>144</v>
      </c>
      <c r="D3" s="173"/>
      <c r="E3" s="173"/>
      <c r="F3" s="174"/>
      <c r="G3" s="174"/>
    </row>
    <row r="4" spans="1:8" s="17" customFormat="1" ht="101.4" customHeight="1" x14ac:dyDescent="0.25">
      <c r="A4" s="171" t="s">
        <v>145</v>
      </c>
      <c r="B4" s="171" t="s">
        <v>146</v>
      </c>
      <c r="C4" s="54" t="s">
        <v>307</v>
      </c>
      <c r="D4" s="171" t="s">
        <v>147</v>
      </c>
      <c r="E4" s="175">
        <v>1</v>
      </c>
      <c r="F4" s="218"/>
      <c r="G4" s="194">
        <f>ROUND(F4,2)*E4</f>
        <v>0</v>
      </c>
      <c r="H4" s="88"/>
    </row>
    <row r="5" spans="1:8" s="17" customFormat="1" ht="57" customHeight="1" x14ac:dyDescent="0.25">
      <c r="A5" s="171" t="s">
        <v>148</v>
      </c>
      <c r="B5" s="171" t="s">
        <v>149</v>
      </c>
      <c r="C5" s="160" t="s">
        <v>308</v>
      </c>
      <c r="D5" s="171" t="s">
        <v>147</v>
      </c>
      <c r="E5" s="171">
        <v>1</v>
      </c>
      <c r="F5" s="219"/>
      <c r="G5" s="194">
        <f t="shared" ref="G5:G39" si="0">ROUND(F5,2)*E5</f>
        <v>0</v>
      </c>
      <c r="H5" s="88"/>
    </row>
    <row r="6" spans="1:8" s="17" customFormat="1" ht="26.4" x14ac:dyDescent="0.25">
      <c r="A6" s="171" t="s">
        <v>150</v>
      </c>
      <c r="B6" s="171" t="s">
        <v>151</v>
      </c>
      <c r="C6" s="163" t="s">
        <v>152</v>
      </c>
      <c r="D6" s="173"/>
      <c r="E6" s="173"/>
      <c r="F6" s="205"/>
      <c r="G6" s="174"/>
      <c r="H6" s="88"/>
    </row>
    <row r="7" spans="1:8" s="17" customFormat="1" x14ac:dyDescent="0.25">
      <c r="A7" s="171" t="s">
        <v>153</v>
      </c>
      <c r="B7" s="171"/>
      <c r="C7" s="160" t="s">
        <v>154</v>
      </c>
      <c r="D7" s="171" t="s">
        <v>22</v>
      </c>
      <c r="E7" s="171">
        <v>1</v>
      </c>
      <c r="F7" s="219"/>
      <c r="G7" s="194">
        <f t="shared" si="0"/>
        <v>0</v>
      </c>
      <c r="H7" s="88"/>
    </row>
    <row r="8" spans="1:8" s="17" customFormat="1" ht="45.75" customHeight="1" x14ac:dyDescent="0.25">
      <c r="A8" s="171" t="s">
        <v>155</v>
      </c>
      <c r="B8" s="171"/>
      <c r="C8" s="160" t="s">
        <v>156</v>
      </c>
      <c r="D8" s="171" t="s">
        <v>22</v>
      </c>
      <c r="E8" s="171">
        <v>1</v>
      </c>
      <c r="F8" s="219"/>
      <c r="G8" s="194">
        <f t="shared" si="0"/>
        <v>0</v>
      </c>
      <c r="H8" s="88"/>
    </row>
    <row r="9" spans="1:8" s="17" customFormat="1" ht="39.6" x14ac:dyDescent="0.25">
      <c r="A9" s="171" t="s">
        <v>157</v>
      </c>
      <c r="B9" s="171"/>
      <c r="C9" s="54" t="s">
        <v>158</v>
      </c>
      <c r="D9" s="171" t="s">
        <v>22</v>
      </c>
      <c r="E9" s="171">
        <v>5</v>
      </c>
      <c r="F9" s="219"/>
      <c r="G9" s="194">
        <f t="shared" si="0"/>
        <v>0</v>
      </c>
      <c r="H9" s="88"/>
    </row>
    <row r="10" spans="1:8" s="17" customFormat="1" ht="52.8" x14ac:dyDescent="0.25">
      <c r="A10" s="171" t="s">
        <v>159</v>
      </c>
      <c r="B10" s="171"/>
      <c r="C10" s="54" t="s">
        <v>160</v>
      </c>
      <c r="D10" s="171" t="s">
        <v>22</v>
      </c>
      <c r="E10" s="171">
        <v>3</v>
      </c>
      <c r="F10" s="219"/>
      <c r="G10" s="194">
        <f t="shared" si="0"/>
        <v>0</v>
      </c>
      <c r="H10" s="88"/>
    </row>
    <row r="11" spans="1:8" s="17" customFormat="1" ht="26.4" x14ac:dyDescent="0.25">
      <c r="A11" s="171" t="s">
        <v>161</v>
      </c>
      <c r="B11" s="171"/>
      <c r="C11" s="54" t="s">
        <v>162</v>
      </c>
      <c r="D11" s="171" t="s">
        <v>147</v>
      </c>
      <c r="E11" s="171">
        <v>1</v>
      </c>
      <c r="F11" s="219"/>
      <c r="G11" s="194">
        <f t="shared" si="0"/>
        <v>0</v>
      </c>
      <c r="H11" s="88"/>
    </row>
    <row r="12" spans="1:8" s="17" customFormat="1" x14ac:dyDescent="0.25">
      <c r="A12" s="171" t="s">
        <v>163</v>
      </c>
      <c r="B12" s="171"/>
      <c r="C12" s="54" t="s">
        <v>164</v>
      </c>
      <c r="D12" s="171" t="s">
        <v>22</v>
      </c>
      <c r="E12" s="171">
        <v>1</v>
      </c>
      <c r="F12" s="219"/>
      <c r="G12" s="194">
        <f t="shared" si="0"/>
        <v>0</v>
      </c>
      <c r="H12" s="88"/>
    </row>
    <row r="13" spans="1:8" s="17" customFormat="1" ht="45" customHeight="1" x14ac:dyDescent="0.25">
      <c r="A13" s="171" t="s">
        <v>165</v>
      </c>
      <c r="B13" s="171"/>
      <c r="C13" s="54" t="s">
        <v>166</v>
      </c>
      <c r="D13" s="171" t="s">
        <v>147</v>
      </c>
      <c r="E13" s="171">
        <v>1</v>
      </c>
      <c r="F13" s="219"/>
      <c r="G13" s="194">
        <f t="shared" si="0"/>
        <v>0</v>
      </c>
      <c r="H13" s="88"/>
    </row>
    <row r="14" spans="1:8" s="17" customFormat="1" ht="46.5" customHeight="1" x14ac:dyDescent="0.25">
      <c r="A14" s="171" t="s">
        <v>167</v>
      </c>
      <c r="B14" s="171"/>
      <c r="C14" s="54" t="s">
        <v>168</v>
      </c>
      <c r="D14" s="171" t="s">
        <v>22</v>
      </c>
      <c r="E14" s="171">
        <v>2</v>
      </c>
      <c r="F14" s="219"/>
      <c r="G14" s="194">
        <f t="shared" si="0"/>
        <v>0</v>
      </c>
      <c r="H14" s="88"/>
    </row>
    <row r="15" spans="1:8" s="17" customFormat="1" ht="26.4" x14ac:dyDescent="0.25">
      <c r="A15" s="171" t="s">
        <v>169</v>
      </c>
      <c r="B15" s="171"/>
      <c r="C15" s="54" t="s">
        <v>170</v>
      </c>
      <c r="D15" s="171" t="s">
        <v>22</v>
      </c>
      <c r="E15" s="171">
        <v>2</v>
      </c>
      <c r="F15" s="219"/>
      <c r="G15" s="194">
        <f t="shared" si="0"/>
        <v>0</v>
      </c>
      <c r="H15" s="88"/>
    </row>
    <row r="16" spans="1:8" s="17" customFormat="1" ht="28.95" customHeight="1" x14ac:dyDescent="0.25">
      <c r="A16" s="171" t="s">
        <v>171</v>
      </c>
      <c r="B16" s="171"/>
      <c r="C16" s="54" t="s">
        <v>172</v>
      </c>
      <c r="D16" s="171" t="s">
        <v>22</v>
      </c>
      <c r="E16" s="171">
        <v>1</v>
      </c>
      <c r="F16" s="219"/>
      <c r="G16" s="194">
        <f t="shared" si="0"/>
        <v>0</v>
      </c>
      <c r="H16" s="88"/>
    </row>
    <row r="17" spans="1:8" s="17" customFormat="1" ht="116.4" customHeight="1" x14ac:dyDescent="0.25">
      <c r="A17" s="171" t="s">
        <v>173</v>
      </c>
      <c r="B17" s="177" t="s">
        <v>174</v>
      </c>
      <c r="C17" s="54" t="s">
        <v>175</v>
      </c>
      <c r="D17" s="171" t="s">
        <v>22</v>
      </c>
      <c r="E17" s="171">
        <v>5</v>
      </c>
      <c r="F17" s="219"/>
      <c r="G17" s="194">
        <f t="shared" si="0"/>
        <v>0</v>
      </c>
      <c r="H17" s="88"/>
    </row>
    <row r="18" spans="1:8" s="17" customFormat="1" ht="26.4" x14ac:dyDescent="0.25">
      <c r="A18" s="171" t="s">
        <v>176</v>
      </c>
      <c r="B18" s="171" t="s">
        <v>177</v>
      </c>
      <c r="C18" s="54" t="s">
        <v>178</v>
      </c>
      <c r="D18" s="171" t="s">
        <v>179</v>
      </c>
      <c r="E18" s="171">
        <v>52</v>
      </c>
      <c r="F18" s="219"/>
      <c r="G18" s="194">
        <f t="shared" si="0"/>
        <v>0</v>
      </c>
      <c r="H18" s="88"/>
    </row>
    <row r="19" spans="1:8" ht="26.4" x14ac:dyDescent="0.25">
      <c r="A19" s="171" t="s">
        <v>180</v>
      </c>
      <c r="B19" s="171" t="s">
        <v>181</v>
      </c>
      <c r="C19" s="54" t="s">
        <v>182</v>
      </c>
      <c r="D19" s="171" t="s">
        <v>22</v>
      </c>
      <c r="E19" s="171">
        <v>1</v>
      </c>
      <c r="F19" s="219"/>
      <c r="G19" s="194">
        <f t="shared" si="0"/>
        <v>0</v>
      </c>
      <c r="H19" s="88"/>
    </row>
    <row r="20" spans="1:8" ht="52.8" x14ac:dyDescent="0.25">
      <c r="A20" s="171" t="s">
        <v>183</v>
      </c>
      <c r="B20" s="171" t="s">
        <v>184</v>
      </c>
      <c r="C20" s="54" t="s">
        <v>185</v>
      </c>
      <c r="D20" s="171" t="s">
        <v>22</v>
      </c>
      <c r="E20" s="171">
        <v>1</v>
      </c>
      <c r="F20" s="219"/>
      <c r="G20" s="194">
        <f t="shared" si="0"/>
        <v>0</v>
      </c>
      <c r="H20" s="88"/>
    </row>
    <row r="21" spans="1:8" ht="40.950000000000003" customHeight="1" x14ac:dyDescent="0.25">
      <c r="A21" s="171" t="s">
        <v>186</v>
      </c>
      <c r="B21" s="171"/>
      <c r="C21" s="54" t="s">
        <v>187</v>
      </c>
      <c r="D21" s="171" t="s">
        <v>179</v>
      </c>
      <c r="E21" s="171">
        <v>62</v>
      </c>
      <c r="F21" s="219"/>
      <c r="G21" s="194">
        <f t="shared" si="0"/>
        <v>0</v>
      </c>
      <c r="H21" s="88"/>
    </row>
    <row r="22" spans="1:8" x14ac:dyDescent="0.25">
      <c r="A22" s="171" t="s">
        <v>188</v>
      </c>
      <c r="B22" s="171"/>
      <c r="C22" s="54" t="s">
        <v>189</v>
      </c>
      <c r="D22" s="171" t="s">
        <v>179</v>
      </c>
      <c r="E22" s="171">
        <v>52</v>
      </c>
      <c r="F22" s="219"/>
      <c r="G22" s="194">
        <f t="shared" si="0"/>
        <v>0</v>
      </c>
      <c r="H22" s="88"/>
    </row>
    <row r="23" spans="1:8" x14ac:dyDescent="0.25">
      <c r="A23" s="173" t="s">
        <v>190</v>
      </c>
      <c r="B23" s="178"/>
      <c r="C23" s="163"/>
      <c r="D23" s="173"/>
      <c r="E23" s="173"/>
      <c r="F23" s="280"/>
      <c r="G23" s="174"/>
      <c r="H23" s="88"/>
    </row>
    <row r="24" spans="1:8" ht="14.4" x14ac:dyDescent="0.25">
      <c r="A24" s="173" t="s">
        <v>191</v>
      </c>
      <c r="B24" s="178"/>
      <c r="C24" s="162" t="s">
        <v>192</v>
      </c>
      <c r="D24" s="173"/>
      <c r="E24" s="173"/>
      <c r="F24" s="280"/>
      <c r="G24" s="174"/>
      <c r="H24" s="88"/>
    </row>
    <row r="25" spans="1:8" ht="123" customHeight="1" x14ac:dyDescent="0.25">
      <c r="A25" s="171" t="s">
        <v>193</v>
      </c>
      <c r="B25" s="177" t="s">
        <v>194</v>
      </c>
      <c r="C25" s="54" t="s">
        <v>195</v>
      </c>
      <c r="D25" s="171" t="s">
        <v>147</v>
      </c>
      <c r="E25" s="171">
        <v>3</v>
      </c>
      <c r="F25" s="219"/>
      <c r="G25" s="194">
        <f t="shared" si="0"/>
        <v>0</v>
      </c>
      <c r="H25" s="88"/>
    </row>
    <row r="26" spans="1:8" ht="97.5" customHeight="1" x14ac:dyDescent="0.25">
      <c r="A26" s="171" t="s">
        <v>196</v>
      </c>
      <c r="B26" s="177" t="s">
        <v>197</v>
      </c>
      <c r="C26" s="164" t="s">
        <v>198</v>
      </c>
      <c r="D26" s="171" t="s">
        <v>147</v>
      </c>
      <c r="E26" s="171">
        <v>1</v>
      </c>
      <c r="F26" s="219"/>
      <c r="G26" s="194">
        <f t="shared" si="0"/>
        <v>0</v>
      </c>
      <c r="H26" s="88"/>
    </row>
    <row r="27" spans="1:8" ht="97.5" customHeight="1" x14ac:dyDescent="0.25">
      <c r="A27" s="171" t="s">
        <v>199</v>
      </c>
      <c r="B27" s="179"/>
      <c r="C27" s="133" t="s">
        <v>200</v>
      </c>
      <c r="D27" s="134" t="s">
        <v>179</v>
      </c>
      <c r="E27" s="135">
        <f>5.6*6.2</f>
        <v>34.72</v>
      </c>
      <c r="F27" s="206"/>
      <c r="G27" s="194">
        <f t="shared" si="0"/>
        <v>0</v>
      </c>
      <c r="H27" s="88"/>
    </row>
    <row r="28" spans="1:8" ht="97.5" customHeight="1" x14ac:dyDescent="0.25">
      <c r="A28" s="171" t="s">
        <v>201</v>
      </c>
      <c r="B28" s="177"/>
      <c r="C28" s="133" t="s">
        <v>202</v>
      </c>
      <c r="D28" s="134" t="s">
        <v>179</v>
      </c>
      <c r="E28" s="135">
        <v>26</v>
      </c>
      <c r="F28" s="207"/>
      <c r="G28" s="194">
        <f t="shared" si="0"/>
        <v>0</v>
      </c>
      <c r="H28" s="88"/>
    </row>
    <row r="29" spans="1:8" ht="97.5" customHeight="1" x14ac:dyDescent="0.25">
      <c r="A29" s="171" t="s">
        <v>203</v>
      </c>
      <c r="B29" s="177"/>
      <c r="C29" s="133" t="s">
        <v>204</v>
      </c>
      <c r="D29" s="134" t="s">
        <v>147</v>
      </c>
      <c r="E29" s="135">
        <v>1</v>
      </c>
      <c r="F29" s="207"/>
      <c r="G29" s="194">
        <f t="shared" si="0"/>
        <v>0</v>
      </c>
      <c r="H29" s="88"/>
    </row>
    <row r="30" spans="1:8" ht="26.4" x14ac:dyDescent="0.25">
      <c r="A30" s="171" t="s">
        <v>205</v>
      </c>
      <c r="B30" s="177" t="s">
        <v>206</v>
      </c>
      <c r="C30" s="54" t="s">
        <v>207</v>
      </c>
      <c r="D30" s="171" t="s">
        <v>22</v>
      </c>
      <c r="E30" s="171">
        <v>2</v>
      </c>
      <c r="F30" s="219"/>
      <c r="G30" s="194">
        <f t="shared" si="0"/>
        <v>0</v>
      </c>
      <c r="H30" s="88"/>
    </row>
    <row r="31" spans="1:8" ht="26.4" x14ac:dyDescent="0.25">
      <c r="A31" s="171" t="s">
        <v>208</v>
      </c>
      <c r="B31" s="177"/>
      <c r="C31" s="54" t="s">
        <v>209</v>
      </c>
      <c r="D31" s="171" t="s">
        <v>179</v>
      </c>
      <c r="E31" s="171">
        <v>93</v>
      </c>
      <c r="F31" s="219"/>
      <c r="G31" s="194">
        <f t="shared" si="0"/>
        <v>0</v>
      </c>
      <c r="H31" s="88"/>
    </row>
    <row r="32" spans="1:8" ht="52.8" x14ac:dyDescent="0.25">
      <c r="A32" s="171" t="s">
        <v>210</v>
      </c>
      <c r="B32" s="177"/>
      <c r="C32" s="54" t="s">
        <v>211</v>
      </c>
      <c r="D32" s="171" t="s">
        <v>179</v>
      </c>
      <c r="E32" s="171">
        <v>36</v>
      </c>
      <c r="F32" s="219"/>
      <c r="G32" s="194">
        <f t="shared" si="0"/>
        <v>0</v>
      </c>
      <c r="H32" s="88"/>
    </row>
    <row r="33" spans="1:8" x14ac:dyDescent="0.25">
      <c r="A33" s="173" t="s">
        <v>212</v>
      </c>
      <c r="B33" s="178"/>
      <c r="C33" s="163"/>
      <c r="D33" s="173"/>
      <c r="E33" s="173"/>
      <c r="F33" s="205"/>
      <c r="G33" s="174"/>
      <c r="H33" s="88"/>
    </row>
    <row r="34" spans="1:8" ht="14.4" x14ac:dyDescent="0.25">
      <c r="A34" s="173" t="s">
        <v>213</v>
      </c>
      <c r="B34" s="178"/>
      <c r="C34" s="162" t="s">
        <v>214</v>
      </c>
      <c r="D34" s="173"/>
      <c r="E34" s="173"/>
      <c r="F34" s="205"/>
      <c r="G34" s="174"/>
      <c r="H34" s="88"/>
    </row>
    <row r="35" spans="1:8" ht="39.6" x14ac:dyDescent="0.25">
      <c r="A35" s="171" t="s">
        <v>215</v>
      </c>
      <c r="B35" s="177" t="s">
        <v>194</v>
      </c>
      <c r="C35" s="54" t="s">
        <v>216</v>
      </c>
      <c r="D35" s="171" t="s">
        <v>90</v>
      </c>
      <c r="E35" s="171">
        <v>20</v>
      </c>
      <c r="F35" s="219"/>
      <c r="G35" s="194">
        <f t="shared" si="0"/>
        <v>0</v>
      </c>
      <c r="H35" s="88"/>
    </row>
    <row r="36" spans="1:8" ht="39.6" x14ac:dyDescent="0.25">
      <c r="A36" s="171" t="s">
        <v>217</v>
      </c>
      <c r="B36" s="177" t="s">
        <v>194</v>
      </c>
      <c r="C36" s="54" t="s">
        <v>218</v>
      </c>
      <c r="D36" s="171" t="s">
        <v>179</v>
      </c>
      <c r="E36" s="171">
        <v>5</v>
      </c>
      <c r="F36" s="219"/>
      <c r="G36" s="194">
        <f t="shared" si="0"/>
        <v>0</v>
      </c>
      <c r="H36" s="88"/>
    </row>
    <row r="37" spans="1:8" ht="79.2" x14ac:dyDescent="0.25">
      <c r="A37" s="171" t="s">
        <v>219</v>
      </c>
      <c r="B37" s="177"/>
      <c r="C37" s="54" t="s">
        <v>220</v>
      </c>
      <c r="D37" s="171" t="s">
        <v>147</v>
      </c>
      <c r="E37" s="171">
        <v>1</v>
      </c>
      <c r="F37" s="219"/>
      <c r="G37" s="194">
        <f t="shared" si="0"/>
        <v>0</v>
      </c>
      <c r="H37" s="88"/>
    </row>
    <row r="38" spans="1:8" ht="26.25" customHeight="1" x14ac:dyDescent="0.25">
      <c r="A38" s="171" t="s">
        <v>221</v>
      </c>
      <c r="B38" s="177"/>
      <c r="C38" s="54" t="s">
        <v>222</v>
      </c>
      <c r="D38" s="171" t="s">
        <v>147</v>
      </c>
      <c r="E38" s="171">
        <v>1</v>
      </c>
      <c r="F38" s="219"/>
      <c r="G38" s="194">
        <f t="shared" si="0"/>
        <v>0</v>
      </c>
      <c r="H38" s="88"/>
    </row>
    <row r="39" spans="1:8" ht="26.4" x14ac:dyDescent="0.25">
      <c r="A39" s="171" t="s">
        <v>223</v>
      </c>
      <c r="B39" s="177"/>
      <c r="C39" s="54" t="s">
        <v>224</v>
      </c>
      <c r="D39" s="171" t="s">
        <v>90</v>
      </c>
      <c r="E39" s="171">
        <v>35</v>
      </c>
      <c r="F39" s="219"/>
      <c r="G39" s="194">
        <f t="shared" si="0"/>
        <v>0</v>
      </c>
      <c r="H39" s="88"/>
    </row>
    <row r="40" spans="1:8" x14ac:dyDescent="0.25">
      <c r="A40" s="173"/>
      <c r="B40" s="178"/>
      <c r="C40" s="163"/>
      <c r="D40" s="173"/>
      <c r="E40" s="173"/>
      <c r="F40" s="174"/>
      <c r="G40" s="174"/>
    </row>
    <row r="41" spans="1:8" x14ac:dyDescent="0.25">
      <c r="A41" s="173"/>
      <c r="B41" s="173"/>
      <c r="C41" s="163"/>
      <c r="D41" s="173"/>
      <c r="E41" s="173"/>
      <c r="F41" s="174"/>
      <c r="G41" s="174"/>
    </row>
    <row r="42" spans="1:8" ht="14.4" x14ac:dyDescent="0.25">
      <c r="A42" s="171"/>
      <c r="B42" s="171"/>
      <c r="C42" s="165" t="s">
        <v>289</v>
      </c>
      <c r="D42" s="171"/>
      <c r="E42" s="171"/>
      <c r="F42" s="176"/>
      <c r="G42" s="180">
        <f>SUM(G4:G41)</f>
        <v>0</v>
      </c>
    </row>
    <row r="43" spans="1:8" x14ac:dyDescent="0.25">
      <c r="A43" s="181"/>
      <c r="B43" s="181"/>
      <c r="C43" s="166"/>
      <c r="D43" s="181"/>
      <c r="E43" s="181"/>
      <c r="F43" s="182"/>
      <c r="G43" s="182"/>
    </row>
    <row r="44" spans="1:8" ht="45" customHeight="1" x14ac:dyDescent="0.25">
      <c r="A44" s="238" t="s">
        <v>225</v>
      </c>
      <c r="B44" s="239"/>
      <c r="C44" s="239"/>
      <c r="D44" s="239"/>
      <c r="E44" s="239"/>
      <c r="F44" s="239"/>
      <c r="G44" s="239"/>
    </row>
  </sheetData>
  <sheetProtection algorithmName="SHA-512" hashValue="U+e6VRgAO18MLZ0Yvv1Xvf7z4K6y9Bhp0VomfXFe1w8fLq8VsjOpF5tBrVIs6szE26k3IvX9v3ZsfDnjHBBqRw==" saltValue="GyqUhS0CHjk47x0KGNW4BA==" spinCount="100000" sheet="1"/>
  <autoFilter ref="A1:G18"/>
  <dataConsolidate link="1"/>
  <mergeCells count="1">
    <mergeCell ref="A44:G44"/>
  </mergeCells>
  <phoneticPr fontId="30" type="noConversion"/>
  <pageMargins left="0.74803149606299213" right="0.74803149606299213" top="0.98425196850393704" bottom="0.98425196850393704" header="0.51181102362204722" footer="0.51181102362204722"/>
  <pageSetup paperSize="9" scale="97" firstPageNumber="0" fitToHeight="0" orientation="landscape" r:id="rId1"/>
  <headerFooter alignWithMargins="0">
    <oddFooter>&amp;C&amp;P/&amp;N</oddFooter>
  </headerFooter>
  <rowBreaks count="1" manualBreakCount="1">
    <brk id="12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G28"/>
  <sheetViews>
    <sheetView showGridLines="0" topLeftCell="A16" zoomScaleNormal="100" workbookViewId="0">
      <selection activeCell="A39" sqref="A39"/>
    </sheetView>
  </sheetViews>
  <sheetFormatPr defaultRowHeight="13.2" x14ac:dyDescent="0.25"/>
  <cols>
    <col min="1" max="1" width="19.44140625" style="62" customWidth="1"/>
    <col min="2" max="2" width="15.6640625" style="61" customWidth="1"/>
    <col min="3" max="3" width="81.6640625" style="61" customWidth="1"/>
    <col min="4" max="4" width="23.33203125" style="61" customWidth="1"/>
    <col min="5" max="6" width="13.33203125" style="61" customWidth="1"/>
    <col min="7" max="7" width="33.33203125" style="60" customWidth="1"/>
    <col min="8" max="8" width="24.5546875" style="60" customWidth="1"/>
    <col min="9" max="9" width="9.109375" style="60" customWidth="1"/>
    <col min="10" max="10" width="13.33203125" style="60" bestFit="1" customWidth="1"/>
    <col min="11" max="13" width="9.109375" style="60"/>
    <col min="14" max="14" width="33.6640625" style="60" customWidth="1"/>
    <col min="15" max="255" width="9.109375" style="60"/>
    <col min="256" max="256" width="5.5546875" style="60" customWidth="1"/>
    <col min="257" max="257" width="15.88671875" style="60" customWidth="1"/>
    <col min="258" max="258" width="0" style="60" hidden="1" customWidth="1"/>
    <col min="259" max="259" width="15.6640625" style="60" customWidth="1"/>
    <col min="260" max="260" width="59" style="60" customWidth="1"/>
    <col min="261" max="261" width="23.33203125" style="60" customWidth="1"/>
    <col min="262" max="262" width="13.33203125" style="60" customWidth="1"/>
    <col min="263" max="263" width="22" style="60" customWidth="1"/>
    <col min="264" max="264" width="5.88671875" style="60" customWidth="1"/>
    <col min="265" max="269" width="9.109375" style="60"/>
    <col min="270" max="270" width="33.6640625" style="60" customWidth="1"/>
    <col min="271" max="511" width="9.109375" style="60"/>
    <col min="512" max="512" width="5.5546875" style="60" customWidth="1"/>
    <col min="513" max="513" width="15.88671875" style="60" customWidth="1"/>
    <col min="514" max="514" width="0" style="60" hidden="1" customWidth="1"/>
    <col min="515" max="515" width="15.6640625" style="60" customWidth="1"/>
    <col min="516" max="516" width="59" style="60" customWidth="1"/>
    <col min="517" max="517" width="23.33203125" style="60" customWidth="1"/>
    <col min="518" max="518" width="13.33203125" style="60" customWidth="1"/>
    <col min="519" max="519" width="22" style="60" customWidth="1"/>
    <col min="520" max="520" width="5.88671875" style="60" customWidth="1"/>
    <col min="521" max="525" width="9.109375" style="60"/>
    <col min="526" max="526" width="33.6640625" style="60" customWidth="1"/>
    <col min="527" max="767" width="9.109375" style="60"/>
    <col min="768" max="768" width="5.5546875" style="60" customWidth="1"/>
    <col min="769" max="769" width="15.88671875" style="60" customWidth="1"/>
    <col min="770" max="770" width="0" style="60" hidden="1" customWidth="1"/>
    <col min="771" max="771" width="15.6640625" style="60" customWidth="1"/>
    <col min="772" max="772" width="59" style="60" customWidth="1"/>
    <col min="773" max="773" width="23.33203125" style="60" customWidth="1"/>
    <col min="774" max="774" width="13.33203125" style="60" customWidth="1"/>
    <col min="775" max="775" width="22" style="60" customWidth="1"/>
    <col min="776" max="776" width="5.88671875" style="60" customWidth="1"/>
    <col min="777" max="781" width="9.109375" style="60"/>
    <col min="782" max="782" width="33.6640625" style="60" customWidth="1"/>
    <col min="783" max="1023" width="9.109375" style="60"/>
    <col min="1024" max="1024" width="5.5546875" style="60" customWidth="1"/>
    <col min="1025" max="1025" width="15.88671875" style="60" customWidth="1"/>
    <col min="1026" max="1026" width="0" style="60" hidden="1" customWidth="1"/>
    <col min="1027" max="1027" width="15.6640625" style="60" customWidth="1"/>
    <col min="1028" max="1028" width="59" style="60" customWidth="1"/>
    <col min="1029" max="1029" width="23.33203125" style="60" customWidth="1"/>
    <col min="1030" max="1030" width="13.33203125" style="60" customWidth="1"/>
    <col min="1031" max="1031" width="22" style="60" customWidth="1"/>
    <col min="1032" max="1032" width="5.88671875" style="60" customWidth="1"/>
    <col min="1033" max="1037" width="9.109375" style="60"/>
    <col min="1038" max="1038" width="33.6640625" style="60" customWidth="1"/>
    <col min="1039" max="1279" width="9.109375" style="60"/>
    <col min="1280" max="1280" width="5.5546875" style="60" customWidth="1"/>
    <col min="1281" max="1281" width="15.88671875" style="60" customWidth="1"/>
    <col min="1282" max="1282" width="0" style="60" hidden="1" customWidth="1"/>
    <col min="1283" max="1283" width="15.6640625" style="60" customWidth="1"/>
    <col min="1284" max="1284" width="59" style="60" customWidth="1"/>
    <col min="1285" max="1285" width="23.33203125" style="60" customWidth="1"/>
    <col min="1286" max="1286" width="13.33203125" style="60" customWidth="1"/>
    <col min="1287" max="1287" width="22" style="60" customWidth="1"/>
    <col min="1288" max="1288" width="5.88671875" style="60" customWidth="1"/>
    <col min="1289" max="1293" width="9.109375" style="60"/>
    <col min="1294" max="1294" width="33.6640625" style="60" customWidth="1"/>
    <col min="1295" max="1535" width="9.109375" style="60"/>
    <col min="1536" max="1536" width="5.5546875" style="60" customWidth="1"/>
    <col min="1537" max="1537" width="15.88671875" style="60" customWidth="1"/>
    <col min="1538" max="1538" width="0" style="60" hidden="1" customWidth="1"/>
    <col min="1539" max="1539" width="15.6640625" style="60" customWidth="1"/>
    <col min="1540" max="1540" width="59" style="60" customWidth="1"/>
    <col min="1541" max="1541" width="23.33203125" style="60" customWidth="1"/>
    <col min="1542" max="1542" width="13.33203125" style="60" customWidth="1"/>
    <col min="1543" max="1543" width="22" style="60" customWidth="1"/>
    <col min="1544" max="1544" width="5.88671875" style="60" customWidth="1"/>
    <col min="1545" max="1549" width="9.109375" style="60"/>
    <col min="1550" max="1550" width="33.6640625" style="60" customWidth="1"/>
    <col min="1551" max="1791" width="9.109375" style="60"/>
    <col min="1792" max="1792" width="5.5546875" style="60" customWidth="1"/>
    <col min="1793" max="1793" width="15.88671875" style="60" customWidth="1"/>
    <col min="1794" max="1794" width="0" style="60" hidden="1" customWidth="1"/>
    <col min="1795" max="1795" width="15.6640625" style="60" customWidth="1"/>
    <col min="1796" max="1796" width="59" style="60" customWidth="1"/>
    <col min="1797" max="1797" width="23.33203125" style="60" customWidth="1"/>
    <col min="1798" max="1798" width="13.33203125" style="60" customWidth="1"/>
    <col min="1799" max="1799" width="22" style="60" customWidth="1"/>
    <col min="1800" max="1800" width="5.88671875" style="60" customWidth="1"/>
    <col min="1801" max="1805" width="9.109375" style="60"/>
    <col min="1806" max="1806" width="33.6640625" style="60" customWidth="1"/>
    <col min="1807" max="2047" width="9.109375" style="60"/>
    <col min="2048" max="2048" width="5.5546875" style="60" customWidth="1"/>
    <col min="2049" max="2049" width="15.88671875" style="60" customWidth="1"/>
    <col min="2050" max="2050" width="0" style="60" hidden="1" customWidth="1"/>
    <col min="2051" max="2051" width="15.6640625" style="60" customWidth="1"/>
    <col min="2052" max="2052" width="59" style="60" customWidth="1"/>
    <col min="2053" max="2053" width="23.33203125" style="60" customWidth="1"/>
    <col min="2054" max="2054" width="13.33203125" style="60" customWidth="1"/>
    <col min="2055" max="2055" width="22" style="60" customWidth="1"/>
    <col min="2056" max="2056" width="5.88671875" style="60" customWidth="1"/>
    <col min="2057" max="2061" width="9.109375" style="60"/>
    <col min="2062" max="2062" width="33.6640625" style="60" customWidth="1"/>
    <col min="2063" max="2303" width="9.109375" style="60"/>
    <col min="2304" max="2304" width="5.5546875" style="60" customWidth="1"/>
    <col min="2305" max="2305" width="15.88671875" style="60" customWidth="1"/>
    <col min="2306" max="2306" width="0" style="60" hidden="1" customWidth="1"/>
    <col min="2307" max="2307" width="15.6640625" style="60" customWidth="1"/>
    <col min="2308" max="2308" width="59" style="60" customWidth="1"/>
    <col min="2309" max="2309" width="23.33203125" style="60" customWidth="1"/>
    <col min="2310" max="2310" width="13.33203125" style="60" customWidth="1"/>
    <col min="2311" max="2311" width="22" style="60" customWidth="1"/>
    <col min="2312" max="2312" width="5.88671875" style="60" customWidth="1"/>
    <col min="2313" max="2317" width="9.109375" style="60"/>
    <col min="2318" max="2318" width="33.6640625" style="60" customWidth="1"/>
    <col min="2319" max="2559" width="9.109375" style="60"/>
    <col min="2560" max="2560" width="5.5546875" style="60" customWidth="1"/>
    <col min="2561" max="2561" width="15.88671875" style="60" customWidth="1"/>
    <col min="2562" max="2562" width="0" style="60" hidden="1" customWidth="1"/>
    <col min="2563" max="2563" width="15.6640625" style="60" customWidth="1"/>
    <col min="2564" max="2564" width="59" style="60" customWidth="1"/>
    <col min="2565" max="2565" width="23.33203125" style="60" customWidth="1"/>
    <col min="2566" max="2566" width="13.33203125" style="60" customWidth="1"/>
    <col min="2567" max="2567" width="22" style="60" customWidth="1"/>
    <col min="2568" max="2568" width="5.88671875" style="60" customWidth="1"/>
    <col min="2569" max="2573" width="9.109375" style="60"/>
    <col min="2574" max="2574" width="33.6640625" style="60" customWidth="1"/>
    <col min="2575" max="2815" width="9.109375" style="60"/>
    <col min="2816" max="2816" width="5.5546875" style="60" customWidth="1"/>
    <col min="2817" max="2817" width="15.88671875" style="60" customWidth="1"/>
    <col min="2818" max="2818" width="0" style="60" hidden="1" customWidth="1"/>
    <col min="2819" max="2819" width="15.6640625" style="60" customWidth="1"/>
    <col min="2820" max="2820" width="59" style="60" customWidth="1"/>
    <col min="2821" max="2821" width="23.33203125" style="60" customWidth="1"/>
    <col min="2822" max="2822" width="13.33203125" style="60" customWidth="1"/>
    <col min="2823" max="2823" width="22" style="60" customWidth="1"/>
    <col min="2824" max="2824" width="5.88671875" style="60" customWidth="1"/>
    <col min="2825" max="2829" width="9.109375" style="60"/>
    <col min="2830" max="2830" width="33.6640625" style="60" customWidth="1"/>
    <col min="2831" max="3071" width="9.109375" style="60"/>
    <col min="3072" max="3072" width="5.5546875" style="60" customWidth="1"/>
    <col min="3073" max="3073" width="15.88671875" style="60" customWidth="1"/>
    <col min="3074" max="3074" width="0" style="60" hidden="1" customWidth="1"/>
    <col min="3075" max="3075" width="15.6640625" style="60" customWidth="1"/>
    <col min="3076" max="3076" width="59" style="60" customWidth="1"/>
    <col min="3077" max="3077" width="23.33203125" style="60" customWidth="1"/>
    <col min="3078" max="3078" width="13.33203125" style="60" customWidth="1"/>
    <col min="3079" max="3079" width="22" style="60" customWidth="1"/>
    <col min="3080" max="3080" width="5.88671875" style="60" customWidth="1"/>
    <col min="3081" max="3085" width="9.109375" style="60"/>
    <col min="3086" max="3086" width="33.6640625" style="60" customWidth="1"/>
    <col min="3087" max="3327" width="9.109375" style="60"/>
    <col min="3328" max="3328" width="5.5546875" style="60" customWidth="1"/>
    <col min="3329" max="3329" width="15.88671875" style="60" customWidth="1"/>
    <col min="3330" max="3330" width="0" style="60" hidden="1" customWidth="1"/>
    <col min="3331" max="3331" width="15.6640625" style="60" customWidth="1"/>
    <col min="3332" max="3332" width="59" style="60" customWidth="1"/>
    <col min="3333" max="3333" width="23.33203125" style="60" customWidth="1"/>
    <col min="3334" max="3334" width="13.33203125" style="60" customWidth="1"/>
    <col min="3335" max="3335" width="22" style="60" customWidth="1"/>
    <col min="3336" max="3336" width="5.88671875" style="60" customWidth="1"/>
    <col min="3337" max="3341" width="9.109375" style="60"/>
    <col min="3342" max="3342" width="33.6640625" style="60" customWidth="1"/>
    <col min="3343" max="3583" width="9.109375" style="60"/>
    <col min="3584" max="3584" width="5.5546875" style="60" customWidth="1"/>
    <col min="3585" max="3585" width="15.88671875" style="60" customWidth="1"/>
    <col min="3586" max="3586" width="0" style="60" hidden="1" customWidth="1"/>
    <col min="3587" max="3587" width="15.6640625" style="60" customWidth="1"/>
    <col min="3588" max="3588" width="59" style="60" customWidth="1"/>
    <col min="3589" max="3589" width="23.33203125" style="60" customWidth="1"/>
    <col min="3590" max="3590" width="13.33203125" style="60" customWidth="1"/>
    <col min="3591" max="3591" width="22" style="60" customWidth="1"/>
    <col min="3592" max="3592" width="5.88671875" style="60" customWidth="1"/>
    <col min="3593" max="3597" width="9.109375" style="60"/>
    <col min="3598" max="3598" width="33.6640625" style="60" customWidth="1"/>
    <col min="3599" max="3839" width="9.109375" style="60"/>
    <col min="3840" max="3840" width="5.5546875" style="60" customWidth="1"/>
    <col min="3841" max="3841" width="15.88671875" style="60" customWidth="1"/>
    <col min="3842" max="3842" width="0" style="60" hidden="1" customWidth="1"/>
    <col min="3843" max="3843" width="15.6640625" style="60" customWidth="1"/>
    <col min="3844" max="3844" width="59" style="60" customWidth="1"/>
    <col min="3845" max="3845" width="23.33203125" style="60" customWidth="1"/>
    <col min="3846" max="3846" width="13.33203125" style="60" customWidth="1"/>
    <col min="3847" max="3847" width="22" style="60" customWidth="1"/>
    <col min="3848" max="3848" width="5.88671875" style="60" customWidth="1"/>
    <col min="3849" max="3853" width="9.109375" style="60"/>
    <col min="3854" max="3854" width="33.6640625" style="60" customWidth="1"/>
    <col min="3855" max="4095" width="9.109375" style="60"/>
    <col min="4096" max="4096" width="5.5546875" style="60" customWidth="1"/>
    <col min="4097" max="4097" width="15.88671875" style="60" customWidth="1"/>
    <col min="4098" max="4098" width="0" style="60" hidden="1" customWidth="1"/>
    <col min="4099" max="4099" width="15.6640625" style="60" customWidth="1"/>
    <col min="4100" max="4100" width="59" style="60" customWidth="1"/>
    <col min="4101" max="4101" width="23.33203125" style="60" customWidth="1"/>
    <col min="4102" max="4102" width="13.33203125" style="60" customWidth="1"/>
    <col min="4103" max="4103" width="22" style="60" customWidth="1"/>
    <col min="4104" max="4104" width="5.88671875" style="60" customWidth="1"/>
    <col min="4105" max="4109" width="9.109375" style="60"/>
    <col min="4110" max="4110" width="33.6640625" style="60" customWidth="1"/>
    <col min="4111" max="4351" width="9.109375" style="60"/>
    <col min="4352" max="4352" width="5.5546875" style="60" customWidth="1"/>
    <col min="4353" max="4353" width="15.88671875" style="60" customWidth="1"/>
    <col min="4354" max="4354" width="0" style="60" hidden="1" customWidth="1"/>
    <col min="4355" max="4355" width="15.6640625" style="60" customWidth="1"/>
    <col min="4356" max="4356" width="59" style="60" customWidth="1"/>
    <col min="4357" max="4357" width="23.33203125" style="60" customWidth="1"/>
    <col min="4358" max="4358" width="13.33203125" style="60" customWidth="1"/>
    <col min="4359" max="4359" width="22" style="60" customWidth="1"/>
    <col min="4360" max="4360" width="5.88671875" style="60" customWidth="1"/>
    <col min="4361" max="4365" width="9.109375" style="60"/>
    <col min="4366" max="4366" width="33.6640625" style="60" customWidth="1"/>
    <col min="4367" max="4607" width="9.109375" style="60"/>
    <col min="4608" max="4608" width="5.5546875" style="60" customWidth="1"/>
    <col min="4609" max="4609" width="15.88671875" style="60" customWidth="1"/>
    <col min="4610" max="4610" width="0" style="60" hidden="1" customWidth="1"/>
    <col min="4611" max="4611" width="15.6640625" style="60" customWidth="1"/>
    <col min="4612" max="4612" width="59" style="60" customWidth="1"/>
    <col min="4613" max="4613" width="23.33203125" style="60" customWidth="1"/>
    <col min="4614" max="4614" width="13.33203125" style="60" customWidth="1"/>
    <col min="4615" max="4615" width="22" style="60" customWidth="1"/>
    <col min="4616" max="4616" width="5.88671875" style="60" customWidth="1"/>
    <col min="4617" max="4621" width="9.109375" style="60"/>
    <col min="4622" max="4622" width="33.6640625" style="60" customWidth="1"/>
    <col min="4623" max="4863" width="9.109375" style="60"/>
    <col min="4864" max="4864" width="5.5546875" style="60" customWidth="1"/>
    <col min="4865" max="4865" width="15.88671875" style="60" customWidth="1"/>
    <col min="4866" max="4866" width="0" style="60" hidden="1" customWidth="1"/>
    <col min="4867" max="4867" width="15.6640625" style="60" customWidth="1"/>
    <col min="4868" max="4868" width="59" style="60" customWidth="1"/>
    <col min="4869" max="4869" width="23.33203125" style="60" customWidth="1"/>
    <col min="4870" max="4870" width="13.33203125" style="60" customWidth="1"/>
    <col min="4871" max="4871" width="22" style="60" customWidth="1"/>
    <col min="4872" max="4872" width="5.88671875" style="60" customWidth="1"/>
    <col min="4873" max="4877" width="9.109375" style="60"/>
    <col min="4878" max="4878" width="33.6640625" style="60" customWidth="1"/>
    <col min="4879" max="5119" width="9.109375" style="60"/>
    <col min="5120" max="5120" width="5.5546875" style="60" customWidth="1"/>
    <col min="5121" max="5121" width="15.88671875" style="60" customWidth="1"/>
    <col min="5122" max="5122" width="0" style="60" hidden="1" customWidth="1"/>
    <col min="5123" max="5123" width="15.6640625" style="60" customWidth="1"/>
    <col min="5124" max="5124" width="59" style="60" customWidth="1"/>
    <col min="5125" max="5125" width="23.33203125" style="60" customWidth="1"/>
    <col min="5126" max="5126" width="13.33203125" style="60" customWidth="1"/>
    <col min="5127" max="5127" width="22" style="60" customWidth="1"/>
    <col min="5128" max="5128" width="5.88671875" style="60" customWidth="1"/>
    <col min="5129" max="5133" width="9.109375" style="60"/>
    <col min="5134" max="5134" width="33.6640625" style="60" customWidth="1"/>
    <col min="5135" max="5375" width="9.109375" style="60"/>
    <col min="5376" max="5376" width="5.5546875" style="60" customWidth="1"/>
    <col min="5377" max="5377" width="15.88671875" style="60" customWidth="1"/>
    <col min="5378" max="5378" width="0" style="60" hidden="1" customWidth="1"/>
    <col min="5379" max="5379" width="15.6640625" style="60" customWidth="1"/>
    <col min="5380" max="5380" width="59" style="60" customWidth="1"/>
    <col min="5381" max="5381" width="23.33203125" style="60" customWidth="1"/>
    <col min="5382" max="5382" width="13.33203125" style="60" customWidth="1"/>
    <col min="5383" max="5383" width="22" style="60" customWidth="1"/>
    <col min="5384" max="5384" width="5.88671875" style="60" customWidth="1"/>
    <col min="5385" max="5389" width="9.109375" style="60"/>
    <col min="5390" max="5390" width="33.6640625" style="60" customWidth="1"/>
    <col min="5391" max="5631" width="9.109375" style="60"/>
    <col min="5632" max="5632" width="5.5546875" style="60" customWidth="1"/>
    <col min="5633" max="5633" width="15.88671875" style="60" customWidth="1"/>
    <col min="5634" max="5634" width="0" style="60" hidden="1" customWidth="1"/>
    <col min="5635" max="5635" width="15.6640625" style="60" customWidth="1"/>
    <col min="5636" max="5636" width="59" style="60" customWidth="1"/>
    <col min="5637" max="5637" width="23.33203125" style="60" customWidth="1"/>
    <col min="5638" max="5638" width="13.33203125" style="60" customWidth="1"/>
    <col min="5639" max="5639" width="22" style="60" customWidth="1"/>
    <col min="5640" max="5640" width="5.88671875" style="60" customWidth="1"/>
    <col min="5641" max="5645" width="9.109375" style="60"/>
    <col min="5646" max="5646" width="33.6640625" style="60" customWidth="1"/>
    <col min="5647" max="5887" width="9.109375" style="60"/>
    <col min="5888" max="5888" width="5.5546875" style="60" customWidth="1"/>
    <col min="5889" max="5889" width="15.88671875" style="60" customWidth="1"/>
    <col min="5890" max="5890" width="0" style="60" hidden="1" customWidth="1"/>
    <col min="5891" max="5891" width="15.6640625" style="60" customWidth="1"/>
    <col min="5892" max="5892" width="59" style="60" customWidth="1"/>
    <col min="5893" max="5893" width="23.33203125" style="60" customWidth="1"/>
    <col min="5894" max="5894" width="13.33203125" style="60" customWidth="1"/>
    <col min="5895" max="5895" width="22" style="60" customWidth="1"/>
    <col min="5896" max="5896" width="5.88671875" style="60" customWidth="1"/>
    <col min="5897" max="5901" width="9.109375" style="60"/>
    <col min="5902" max="5902" width="33.6640625" style="60" customWidth="1"/>
    <col min="5903" max="6143" width="9.109375" style="60"/>
    <col min="6144" max="6144" width="5.5546875" style="60" customWidth="1"/>
    <col min="6145" max="6145" width="15.88671875" style="60" customWidth="1"/>
    <col min="6146" max="6146" width="0" style="60" hidden="1" customWidth="1"/>
    <col min="6147" max="6147" width="15.6640625" style="60" customWidth="1"/>
    <col min="6148" max="6148" width="59" style="60" customWidth="1"/>
    <col min="6149" max="6149" width="23.33203125" style="60" customWidth="1"/>
    <col min="6150" max="6150" width="13.33203125" style="60" customWidth="1"/>
    <col min="6151" max="6151" width="22" style="60" customWidth="1"/>
    <col min="6152" max="6152" width="5.88671875" style="60" customWidth="1"/>
    <col min="6153" max="6157" width="9.109375" style="60"/>
    <col min="6158" max="6158" width="33.6640625" style="60" customWidth="1"/>
    <col min="6159" max="6399" width="9.109375" style="60"/>
    <col min="6400" max="6400" width="5.5546875" style="60" customWidth="1"/>
    <col min="6401" max="6401" width="15.88671875" style="60" customWidth="1"/>
    <col min="6402" max="6402" width="0" style="60" hidden="1" customWidth="1"/>
    <col min="6403" max="6403" width="15.6640625" style="60" customWidth="1"/>
    <col min="6404" max="6404" width="59" style="60" customWidth="1"/>
    <col min="6405" max="6405" width="23.33203125" style="60" customWidth="1"/>
    <col min="6406" max="6406" width="13.33203125" style="60" customWidth="1"/>
    <col min="6407" max="6407" width="22" style="60" customWidth="1"/>
    <col min="6408" max="6408" width="5.88671875" style="60" customWidth="1"/>
    <col min="6409" max="6413" width="9.109375" style="60"/>
    <col min="6414" max="6414" width="33.6640625" style="60" customWidth="1"/>
    <col min="6415" max="6655" width="9.109375" style="60"/>
    <col min="6656" max="6656" width="5.5546875" style="60" customWidth="1"/>
    <col min="6657" max="6657" width="15.88671875" style="60" customWidth="1"/>
    <col min="6658" max="6658" width="0" style="60" hidden="1" customWidth="1"/>
    <col min="6659" max="6659" width="15.6640625" style="60" customWidth="1"/>
    <col min="6660" max="6660" width="59" style="60" customWidth="1"/>
    <col min="6661" max="6661" width="23.33203125" style="60" customWidth="1"/>
    <col min="6662" max="6662" width="13.33203125" style="60" customWidth="1"/>
    <col min="6663" max="6663" width="22" style="60" customWidth="1"/>
    <col min="6664" max="6664" width="5.88671875" style="60" customWidth="1"/>
    <col min="6665" max="6669" width="9.109375" style="60"/>
    <col min="6670" max="6670" width="33.6640625" style="60" customWidth="1"/>
    <col min="6671" max="6911" width="9.109375" style="60"/>
    <col min="6912" max="6912" width="5.5546875" style="60" customWidth="1"/>
    <col min="6913" max="6913" width="15.88671875" style="60" customWidth="1"/>
    <col min="6914" max="6914" width="0" style="60" hidden="1" customWidth="1"/>
    <col min="6915" max="6915" width="15.6640625" style="60" customWidth="1"/>
    <col min="6916" max="6916" width="59" style="60" customWidth="1"/>
    <col min="6917" max="6917" width="23.33203125" style="60" customWidth="1"/>
    <col min="6918" max="6918" width="13.33203125" style="60" customWidth="1"/>
    <col min="6919" max="6919" width="22" style="60" customWidth="1"/>
    <col min="6920" max="6920" width="5.88671875" style="60" customWidth="1"/>
    <col min="6921" max="6925" width="9.109375" style="60"/>
    <col min="6926" max="6926" width="33.6640625" style="60" customWidth="1"/>
    <col min="6927" max="7167" width="9.109375" style="60"/>
    <col min="7168" max="7168" width="5.5546875" style="60" customWidth="1"/>
    <col min="7169" max="7169" width="15.88671875" style="60" customWidth="1"/>
    <col min="7170" max="7170" width="0" style="60" hidden="1" customWidth="1"/>
    <col min="7171" max="7171" width="15.6640625" style="60" customWidth="1"/>
    <col min="7172" max="7172" width="59" style="60" customWidth="1"/>
    <col min="7173" max="7173" width="23.33203125" style="60" customWidth="1"/>
    <col min="7174" max="7174" width="13.33203125" style="60" customWidth="1"/>
    <col min="7175" max="7175" width="22" style="60" customWidth="1"/>
    <col min="7176" max="7176" width="5.88671875" style="60" customWidth="1"/>
    <col min="7177" max="7181" width="9.109375" style="60"/>
    <col min="7182" max="7182" width="33.6640625" style="60" customWidth="1"/>
    <col min="7183" max="7423" width="9.109375" style="60"/>
    <col min="7424" max="7424" width="5.5546875" style="60" customWidth="1"/>
    <col min="7425" max="7425" width="15.88671875" style="60" customWidth="1"/>
    <col min="7426" max="7426" width="0" style="60" hidden="1" customWidth="1"/>
    <col min="7427" max="7427" width="15.6640625" style="60" customWidth="1"/>
    <col min="7428" max="7428" width="59" style="60" customWidth="1"/>
    <col min="7429" max="7429" width="23.33203125" style="60" customWidth="1"/>
    <col min="7430" max="7430" width="13.33203125" style="60" customWidth="1"/>
    <col min="7431" max="7431" width="22" style="60" customWidth="1"/>
    <col min="7432" max="7432" width="5.88671875" style="60" customWidth="1"/>
    <col min="7433" max="7437" width="9.109375" style="60"/>
    <col min="7438" max="7438" width="33.6640625" style="60" customWidth="1"/>
    <col min="7439" max="7679" width="9.109375" style="60"/>
    <col min="7680" max="7680" width="5.5546875" style="60" customWidth="1"/>
    <col min="7681" max="7681" width="15.88671875" style="60" customWidth="1"/>
    <col min="7682" max="7682" width="0" style="60" hidden="1" customWidth="1"/>
    <col min="7683" max="7683" width="15.6640625" style="60" customWidth="1"/>
    <col min="7684" max="7684" width="59" style="60" customWidth="1"/>
    <col min="7685" max="7685" width="23.33203125" style="60" customWidth="1"/>
    <col min="7686" max="7686" width="13.33203125" style="60" customWidth="1"/>
    <col min="7687" max="7687" width="22" style="60" customWidth="1"/>
    <col min="7688" max="7688" width="5.88671875" style="60" customWidth="1"/>
    <col min="7689" max="7693" width="9.109375" style="60"/>
    <col min="7694" max="7694" width="33.6640625" style="60" customWidth="1"/>
    <col min="7695" max="7935" width="9.109375" style="60"/>
    <col min="7936" max="7936" width="5.5546875" style="60" customWidth="1"/>
    <col min="7937" max="7937" width="15.88671875" style="60" customWidth="1"/>
    <col min="7938" max="7938" width="0" style="60" hidden="1" customWidth="1"/>
    <col min="7939" max="7939" width="15.6640625" style="60" customWidth="1"/>
    <col min="7940" max="7940" width="59" style="60" customWidth="1"/>
    <col min="7941" max="7941" width="23.33203125" style="60" customWidth="1"/>
    <col min="7942" max="7942" width="13.33203125" style="60" customWidth="1"/>
    <col min="7943" max="7943" width="22" style="60" customWidth="1"/>
    <col min="7944" max="7944" width="5.88671875" style="60" customWidth="1"/>
    <col min="7945" max="7949" width="9.109375" style="60"/>
    <col min="7950" max="7950" width="33.6640625" style="60" customWidth="1"/>
    <col min="7951" max="8191" width="9.109375" style="60"/>
    <col min="8192" max="8192" width="5.5546875" style="60" customWidth="1"/>
    <col min="8193" max="8193" width="15.88671875" style="60" customWidth="1"/>
    <col min="8194" max="8194" width="0" style="60" hidden="1" customWidth="1"/>
    <col min="8195" max="8195" width="15.6640625" style="60" customWidth="1"/>
    <col min="8196" max="8196" width="59" style="60" customWidth="1"/>
    <col min="8197" max="8197" width="23.33203125" style="60" customWidth="1"/>
    <col min="8198" max="8198" width="13.33203125" style="60" customWidth="1"/>
    <col min="8199" max="8199" width="22" style="60" customWidth="1"/>
    <col min="8200" max="8200" width="5.88671875" style="60" customWidth="1"/>
    <col min="8201" max="8205" width="9.109375" style="60"/>
    <col min="8206" max="8206" width="33.6640625" style="60" customWidth="1"/>
    <col min="8207" max="8447" width="9.109375" style="60"/>
    <col min="8448" max="8448" width="5.5546875" style="60" customWidth="1"/>
    <col min="8449" max="8449" width="15.88671875" style="60" customWidth="1"/>
    <col min="8450" max="8450" width="0" style="60" hidden="1" customWidth="1"/>
    <col min="8451" max="8451" width="15.6640625" style="60" customWidth="1"/>
    <col min="8452" max="8452" width="59" style="60" customWidth="1"/>
    <col min="8453" max="8453" width="23.33203125" style="60" customWidth="1"/>
    <col min="8454" max="8454" width="13.33203125" style="60" customWidth="1"/>
    <col min="8455" max="8455" width="22" style="60" customWidth="1"/>
    <col min="8456" max="8456" width="5.88671875" style="60" customWidth="1"/>
    <col min="8457" max="8461" width="9.109375" style="60"/>
    <col min="8462" max="8462" width="33.6640625" style="60" customWidth="1"/>
    <col min="8463" max="8703" width="9.109375" style="60"/>
    <col min="8704" max="8704" width="5.5546875" style="60" customWidth="1"/>
    <col min="8705" max="8705" width="15.88671875" style="60" customWidth="1"/>
    <col min="8706" max="8706" width="0" style="60" hidden="1" customWidth="1"/>
    <col min="8707" max="8707" width="15.6640625" style="60" customWidth="1"/>
    <col min="8708" max="8708" width="59" style="60" customWidth="1"/>
    <col min="8709" max="8709" width="23.33203125" style="60" customWidth="1"/>
    <col min="8710" max="8710" width="13.33203125" style="60" customWidth="1"/>
    <col min="8711" max="8711" width="22" style="60" customWidth="1"/>
    <col min="8712" max="8712" width="5.88671875" style="60" customWidth="1"/>
    <col min="8713" max="8717" width="9.109375" style="60"/>
    <col min="8718" max="8718" width="33.6640625" style="60" customWidth="1"/>
    <col min="8719" max="8959" width="9.109375" style="60"/>
    <col min="8960" max="8960" width="5.5546875" style="60" customWidth="1"/>
    <col min="8961" max="8961" width="15.88671875" style="60" customWidth="1"/>
    <col min="8962" max="8962" width="0" style="60" hidden="1" customWidth="1"/>
    <col min="8963" max="8963" width="15.6640625" style="60" customWidth="1"/>
    <col min="8964" max="8964" width="59" style="60" customWidth="1"/>
    <col min="8965" max="8965" width="23.33203125" style="60" customWidth="1"/>
    <col min="8966" max="8966" width="13.33203125" style="60" customWidth="1"/>
    <col min="8967" max="8967" width="22" style="60" customWidth="1"/>
    <col min="8968" max="8968" width="5.88671875" style="60" customWidth="1"/>
    <col min="8969" max="8973" width="9.109375" style="60"/>
    <col min="8974" max="8974" width="33.6640625" style="60" customWidth="1"/>
    <col min="8975" max="9215" width="9.109375" style="60"/>
    <col min="9216" max="9216" width="5.5546875" style="60" customWidth="1"/>
    <col min="9217" max="9217" width="15.88671875" style="60" customWidth="1"/>
    <col min="9218" max="9218" width="0" style="60" hidden="1" customWidth="1"/>
    <col min="9219" max="9219" width="15.6640625" style="60" customWidth="1"/>
    <col min="9220" max="9220" width="59" style="60" customWidth="1"/>
    <col min="9221" max="9221" width="23.33203125" style="60" customWidth="1"/>
    <col min="9222" max="9222" width="13.33203125" style="60" customWidth="1"/>
    <col min="9223" max="9223" width="22" style="60" customWidth="1"/>
    <col min="9224" max="9224" width="5.88671875" style="60" customWidth="1"/>
    <col min="9225" max="9229" width="9.109375" style="60"/>
    <col min="9230" max="9230" width="33.6640625" style="60" customWidth="1"/>
    <col min="9231" max="9471" width="9.109375" style="60"/>
    <col min="9472" max="9472" width="5.5546875" style="60" customWidth="1"/>
    <col min="9473" max="9473" width="15.88671875" style="60" customWidth="1"/>
    <col min="9474" max="9474" width="0" style="60" hidden="1" customWidth="1"/>
    <col min="9475" max="9475" width="15.6640625" style="60" customWidth="1"/>
    <col min="9476" max="9476" width="59" style="60" customWidth="1"/>
    <col min="9477" max="9477" width="23.33203125" style="60" customWidth="1"/>
    <col min="9478" max="9478" width="13.33203125" style="60" customWidth="1"/>
    <col min="9479" max="9479" width="22" style="60" customWidth="1"/>
    <col min="9480" max="9480" width="5.88671875" style="60" customWidth="1"/>
    <col min="9481" max="9485" width="9.109375" style="60"/>
    <col min="9486" max="9486" width="33.6640625" style="60" customWidth="1"/>
    <col min="9487" max="9727" width="9.109375" style="60"/>
    <col min="9728" max="9728" width="5.5546875" style="60" customWidth="1"/>
    <col min="9729" max="9729" width="15.88671875" style="60" customWidth="1"/>
    <col min="9730" max="9730" width="0" style="60" hidden="1" customWidth="1"/>
    <col min="9731" max="9731" width="15.6640625" style="60" customWidth="1"/>
    <col min="9732" max="9732" width="59" style="60" customWidth="1"/>
    <col min="9733" max="9733" width="23.33203125" style="60" customWidth="1"/>
    <col min="9734" max="9734" width="13.33203125" style="60" customWidth="1"/>
    <col min="9735" max="9735" width="22" style="60" customWidth="1"/>
    <col min="9736" max="9736" width="5.88671875" style="60" customWidth="1"/>
    <col min="9737" max="9741" width="9.109375" style="60"/>
    <col min="9742" max="9742" width="33.6640625" style="60" customWidth="1"/>
    <col min="9743" max="9983" width="9.109375" style="60"/>
    <col min="9984" max="9984" width="5.5546875" style="60" customWidth="1"/>
    <col min="9985" max="9985" width="15.88671875" style="60" customWidth="1"/>
    <col min="9986" max="9986" width="0" style="60" hidden="1" customWidth="1"/>
    <col min="9987" max="9987" width="15.6640625" style="60" customWidth="1"/>
    <col min="9988" max="9988" width="59" style="60" customWidth="1"/>
    <col min="9989" max="9989" width="23.33203125" style="60" customWidth="1"/>
    <col min="9990" max="9990" width="13.33203125" style="60" customWidth="1"/>
    <col min="9991" max="9991" width="22" style="60" customWidth="1"/>
    <col min="9992" max="9992" width="5.88671875" style="60" customWidth="1"/>
    <col min="9993" max="9997" width="9.109375" style="60"/>
    <col min="9998" max="9998" width="33.6640625" style="60" customWidth="1"/>
    <col min="9999" max="10239" width="9.109375" style="60"/>
    <col min="10240" max="10240" width="5.5546875" style="60" customWidth="1"/>
    <col min="10241" max="10241" width="15.88671875" style="60" customWidth="1"/>
    <col min="10242" max="10242" width="0" style="60" hidden="1" customWidth="1"/>
    <col min="10243" max="10243" width="15.6640625" style="60" customWidth="1"/>
    <col min="10244" max="10244" width="59" style="60" customWidth="1"/>
    <col min="10245" max="10245" width="23.33203125" style="60" customWidth="1"/>
    <col min="10246" max="10246" width="13.33203125" style="60" customWidth="1"/>
    <col min="10247" max="10247" width="22" style="60" customWidth="1"/>
    <col min="10248" max="10248" width="5.88671875" style="60" customWidth="1"/>
    <col min="10249" max="10253" width="9.109375" style="60"/>
    <col min="10254" max="10254" width="33.6640625" style="60" customWidth="1"/>
    <col min="10255" max="10495" width="9.109375" style="60"/>
    <col min="10496" max="10496" width="5.5546875" style="60" customWidth="1"/>
    <col min="10497" max="10497" width="15.88671875" style="60" customWidth="1"/>
    <col min="10498" max="10498" width="0" style="60" hidden="1" customWidth="1"/>
    <col min="10499" max="10499" width="15.6640625" style="60" customWidth="1"/>
    <col min="10500" max="10500" width="59" style="60" customWidth="1"/>
    <col min="10501" max="10501" width="23.33203125" style="60" customWidth="1"/>
    <col min="10502" max="10502" width="13.33203125" style="60" customWidth="1"/>
    <col min="10503" max="10503" width="22" style="60" customWidth="1"/>
    <col min="10504" max="10504" width="5.88671875" style="60" customWidth="1"/>
    <col min="10505" max="10509" width="9.109375" style="60"/>
    <col min="10510" max="10510" width="33.6640625" style="60" customWidth="1"/>
    <col min="10511" max="10751" width="9.109375" style="60"/>
    <col min="10752" max="10752" width="5.5546875" style="60" customWidth="1"/>
    <col min="10753" max="10753" width="15.88671875" style="60" customWidth="1"/>
    <col min="10754" max="10754" width="0" style="60" hidden="1" customWidth="1"/>
    <col min="10755" max="10755" width="15.6640625" style="60" customWidth="1"/>
    <col min="10756" max="10756" width="59" style="60" customWidth="1"/>
    <col min="10757" max="10757" width="23.33203125" style="60" customWidth="1"/>
    <col min="10758" max="10758" width="13.33203125" style="60" customWidth="1"/>
    <col min="10759" max="10759" width="22" style="60" customWidth="1"/>
    <col min="10760" max="10760" width="5.88671875" style="60" customWidth="1"/>
    <col min="10761" max="10765" width="9.109375" style="60"/>
    <col min="10766" max="10766" width="33.6640625" style="60" customWidth="1"/>
    <col min="10767" max="11007" width="9.109375" style="60"/>
    <col min="11008" max="11008" width="5.5546875" style="60" customWidth="1"/>
    <col min="11009" max="11009" width="15.88671875" style="60" customWidth="1"/>
    <col min="11010" max="11010" width="0" style="60" hidden="1" customWidth="1"/>
    <col min="11011" max="11011" width="15.6640625" style="60" customWidth="1"/>
    <col min="11012" max="11012" width="59" style="60" customWidth="1"/>
    <col min="11013" max="11013" width="23.33203125" style="60" customWidth="1"/>
    <col min="11014" max="11014" width="13.33203125" style="60" customWidth="1"/>
    <col min="11015" max="11015" width="22" style="60" customWidth="1"/>
    <col min="11016" max="11016" width="5.88671875" style="60" customWidth="1"/>
    <col min="11017" max="11021" width="9.109375" style="60"/>
    <col min="11022" max="11022" width="33.6640625" style="60" customWidth="1"/>
    <col min="11023" max="11263" width="9.109375" style="60"/>
    <col min="11264" max="11264" width="5.5546875" style="60" customWidth="1"/>
    <col min="11265" max="11265" width="15.88671875" style="60" customWidth="1"/>
    <col min="11266" max="11266" width="0" style="60" hidden="1" customWidth="1"/>
    <col min="11267" max="11267" width="15.6640625" style="60" customWidth="1"/>
    <col min="11268" max="11268" width="59" style="60" customWidth="1"/>
    <col min="11269" max="11269" width="23.33203125" style="60" customWidth="1"/>
    <col min="11270" max="11270" width="13.33203125" style="60" customWidth="1"/>
    <col min="11271" max="11271" width="22" style="60" customWidth="1"/>
    <col min="11272" max="11272" width="5.88671875" style="60" customWidth="1"/>
    <col min="11273" max="11277" width="9.109375" style="60"/>
    <col min="11278" max="11278" width="33.6640625" style="60" customWidth="1"/>
    <col min="11279" max="11519" width="9.109375" style="60"/>
    <col min="11520" max="11520" width="5.5546875" style="60" customWidth="1"/>
    <col min="11521" max="11521" width="15.88671875" style="60" customWidth="1"/>
    <col min="11522" max="11522" width="0" style="60" hidden="1" customWidth="1"/>
    <col min="11523" max="11523" width="15.6640625" style="60" customWidth="1"/>
    <col min="11524" max="11524" width="59" style="60" customWidth="1"/>
    <col min="11525" max="11525" width="23.33203125" style="60" customWidth="1"/>
    <col min="11526" max="11526" width="13.33203125" style="60" customWidth="1"/>
    <col min="11527" max="11527" width="22" style="60" customWidth="1"/>
    <col min="11528" max="11528" width="5.88671875" style="60" customWidth="1"/>
    <col min="11529" max="11533" width="9.109375" style="60"/>
    <col min="11534" max="11534" width="33.6640625" style="60" customWidth="1"/>
    <col min="11535" max="11775" width="9.109375" style="60"/>
    <col min="11776" max="11776" width="5.5546875" style="60" customWidth="1"/>
    <col min="11777" max="11777" width="15.88671875" style="60" customWidth="1"/>
    <col min="11778" max="11778" width="0" style="60" hidden="1" customWidth="1"/>
    <col min="11779" max="11779" width="15.6640625" style="60" customWidth="1"/>
    <col min="11780" max="11780" width="59" style="60" customWidth="1"/>
    <col min="11781" max="11781" width="23.33203125" style="60" customWidth="1"/>
    <col min="11782" max="11782" width="13.33203125" style="60" customWidth="1"/>
    <col min="11783" max="11783" width="22" style="60" customWidth="1"/>
    <col min="11784" max="11784" width="5.88671875" style="60" customWidth="1"/>
    <col min="11785" max="11789" width="9.109375" style="60"/>
    <col min="11790" max="11790" width="33.6640625" style="60" customWidth="1"/>
    <col min="11791" max="12031" width="9.109375" style="60"/>
    <col min="12032" max="12032" width="5.5546875" style="60" customWidth="1"/>
    <col min="12033" max="12033" width="15.88671875" style="60" customWidth="1"/>
    <col min="12034" max="12034" width="0" style="60" hidden="1" customWidth="1"/>
    <col min="12035" max="12035" width="15.6640625" style="60" customWidth="1"/>
    <col min="12036" max="12036" width="59" style="60" customWidth="1"/>
    <col min="12037" max="12037" width="23.33203125" style="60" customWidth="1"/>
    <col min="12038" max="12038" width="13.33203125" style="60" customWidth="1"/>
    <col min="12039" max="12039" width="22" style="60" customWidth="1"/>
    <col min="12040" max="12040" width="5.88671875" style="60" customWidth="1"/>
    <col min="12041" max="12045" width="9.109375" style="60"/>
    <col min="12046" max="12046" width="33.6640625" style="60" customWidth="1"/>
    <col min="12047" max="12287" width="9.109375" style="60"/>
    <col min="12288" max="12288" width="5.5546875" style="60" customWidth="1"/>
    <col min="12289" max="12289" width="15.88671875" style="60" customWidth="1"/>
    <col min="12290" max="12290" width="0" style="60" hidden="1" customWidth="1"/>
    <col min="12291" max="12291" width="15.6640625" style="60" customWidth="1"/>
    <col min="12292" max="12292" width="59" style="60" customWidth="1"/>
    <col min="12293" max="12293" width="23.33203125" style="60" customWidth="1"/>
    <col min="12294" max="12294" width="13.33203125" style="60" customWidth="1"/>
    <col min="12295" max="12295" width="22" style="60" customWidth="1"/>
    <col min="12296" max="12296" width="5.88671875" style="60" customWidth="1"/>
    <col min="12297" max="12301" width="9.109375" style="60"/>
    <col min="12302" max="12302" width="33.6640625" style="60" customWidth="1"/>
    <col min="12303" max="12543" width="9.109375" style="60"/>
    <col min="12544" max="12544" width="5.5546875" style="60" customWidth="1"/>
    <col min="12545" max="12545" width="15.88671875" style="60" customWidth="1"/>
    <col min="12546" max="12546" width="0" style="60" hidden="1" customWidth="1"/>
    <col min="12547" max="12547" width="15.6640625" style="60" customWidth="1"/>
    <col min="12548" max="12548" width="59" style="60" customWidth="1"/>
    <col min="12549" max="12549" width="23.33203125" style="60" customWidth="1"/>
    <col min="12550" max="12550" width="13.33203125" style="60" customWidth="1"/>
    <col min="12551" max="12551" width="22" style="60" customWidth="1"/>
    <col min="12552" max="12552" width="5.88671875" style="60" customWidth="1"/>
    <col min="12553" max="12557" width="9.109375" style="60"/>
    <col min="12558" max="12558" width="33.6640625" style="60" customWidth="1"/>
    <col min="12559" max="12799" width="9.109375" style="60"/>
    <col min="12800" max="12800" width="5.5546875" style="60" customWidth="1"/>
    <col min="12801" max="12801" width="15.88671875" style="60" customWidth="1"/>
    <col min="12802" max="12802" width="0" style="60" hidden="1" customWidth="1"/>
    <col min="12803" max="12803" width="15.6640625" style="60" customWidth="1"/>
    <col min="12804" max="12804" width="59" style="60" customWidth="1"/>
    <col min="12805" max="12805" width="23.33203125" style="60" customWidth="1"/>
    <col min="12806" max="12806" width="13.33203125" style="60" customWidth="1"/>
    <col min="12807" max="12807" width="22" style="60" customWidth="1"/>
    <col min="12808" max="12808" width="5.88671875" style="60" customWidth="1"/>
    <col min="12809" max="12813" width="9.109375" style="60"/>
    <col min="12814" max="12814" width="33.6640625" style="60" customWidth="1"/>
    <col min="12815" max="13055" width="9.109375" style="60"/>
    <col min="13056" max="13056" width="5.5546875" style="60" customWidth="1"/>
    <col min="13057" max="13057" width="15.88671875" style="60" customWidth="1"/>
    <col min="13058" max="13058" width="0" style="60" hidden="1" customWidth="1"/>
    <col min="13059" max="13059" width="15.6640625" style="60" customWidth="1"/>
    <col min="13060" max="13060" width="59" style="60" customWidth="1"/>
    <col min="13061" max="13061" width="23.33203125" style="60" customWidth="1"/>
    <col min="13062" max="13062" width="13.33203125" style="60" customWidth="1"/>
    <col min="13063" max="13063" width="22" style="60" customWidth="1"/>
    <col min="13064" max="13064" width="5.88671875" style="60" customWidth="1"/>
    <col min="13065" max="13069" width="9.109375" style="60"/>
    <col min="13070" max="13070" width="33.6640625" style="60" customWidth="1"/>
    <col min="13071" max="13311" width="9.109375" style="60"/>
    <col min="13312" max="13312" width="5.5546875" style="60" customWidth="1"/>
    <col min="13313" max="13313" width="15.88671875" style="60" customWidth="1"/>
    <col min="13314" max="13314" width="0" style="60" hidden="1" customWidth="1"/>
    <col min="13315" max="13315" width="15.6640625" style="60" customWidth="1"/>
    <col min="13316" max="13316" width="59" style="60" customWidth="1"/>
    <col min="13317" max="13317" width="23.33203125" style="60" customWidth="1"/>
    <col min="13318" max="13318" width="13.33203125" style="60" customWidth="1"/>
    <col min="13319" max="13319" width="22" style="60" customWidth="1"/>
    <col min="13320" max="13320" width="5.88671875" style="60" customWidth="1"/>
    <col min="13321" max="13325" width="9.109375" style="60"/>
    <col min="13326" max="13326" width="33.6640625" style="60" customWidth="1"/>
    <col min="13327" max="13567" width="9.109375" style="60"/>
    <col min="13568" max="13568" width="5.5546875" style="60" customWidth="1"/>
    <col min="13569" max="13569" width="15.88671875" style="60" customWidth="1"/>
    <col min="13570" max="13570" width="0" style="60" hidden="1" customWidth="1"/>
    <col min="13571" max="13571" width="15.6640625" style="60" customWidth="1"/>
    <col min="13572" max="13572" width="59" style="60" customWidth="1"/>
    <col min="13573" max="13573" width="23.33203125" style="60" customWidth="1"/>
    <col min="13574" max="13574" width="13.33203125" style="60" customWidth="1"/>
    <col min="13575" max="13575" width="22" style="60" customWidth="1"/>
    <col min="13576" max="13576" width="5.88671875" style="60" customWidth="1"/>
    <col min="13577" max="13581" width="9.109375" style="60"/>
    <col min="13582" max="13582" width="33.6640625" style="60" customWidth="1"/>
    <col min="13583" max="13823" width="9.109375" style="60"/>
    <col min="13824" max="13824" width="5.5546875" style="60" customWidth="1"/>
    <col min="13825" max="13825" width="15.88671875" style="60" customWidth="1"/>
    <col min="13826" max="13826" width="0" style="60" hidden="1" customWidth="1"/>
    <col min="13827" max="13827" width="15.6640625" style="60" customWidth="1"/>
    <col min="13828" max="13828" width="59" style="60" customWidth="1"/>
    <col min="13829" max="13829" width="23.33203125" style="60" customWidth="1"/>
    <col min="13830" max="13830" width="13.33203125" style="60" customWidth="1"/>
    <col min="13831" max="13831" width="22" style="60" customWidth="1"/>
    <col min="13832" max="13832" width="5.88671875" style="60" customWidth="1"/>
    <col min="13833" max="13837" width="9.109375" style="60"/>
    <col min="13838" max="13838" width="33.6640625" style="60" customWidth="1"/>
    <col min="13839" max="14079" width="9.109375" style="60"/>
    <col min="14080" max="14080" width="5.5546875" style="60" customWidth="1"/>
    <col min="14081" max="14081" width="15.88671875" style="60" customWidth="1"/>
    <col min="14082" max="14082" width="0" style="60" hidden="1" customWidth="1"/>
    <col min="14083" max="14083" width="15.6640625" style="60" customWidth="1"/>
    <col min="14084" max="14084" width="59" style="60" customWidth="1"/>
    <col min="14085" max="14085" width="23.33203125" style="60" customWidth="1"/>
    <col min="14086" max="14086" width="13.33203125" style="60" customWidth="1"/>
    <col min="14087" max="14087" width="22" style="60" customWidth="1"/>
    <col min="14088" max="14088" width="5.88671875" style="60" customWidth="1"/>
    <col min="14089" max="14093" width="9.109375" style="60"/>
    <col min="14094" max="14094" width="33.6640625" style="60" customWidth="1"/>
    <col min="14095" max="14335" width="9.109375" style="60"/>
    <col min="14336" max="14336" width="5.5546875" style="60" customWidth="1"/>
    <col min="14337" max="14337" width="15.88671875" style="60" customWidth="1"/>
    <col min="14338" max="14338" width="0" style="60" hidden="1" customWidth="1"/>
    <col min="14339" max="14339" width="15.6640625" style="60" customWidth="1"/>
    <col min="14340" max="14340" width="59" style="60" customWidth="1"/>
    <col min="14341" max="14341" width="23.33203125" style="60" customWidth="1"/>
    <col min="14342" max="14342" width="13.33203125" style="60" customWidth="1"/>
    <col min="14343" max="14343" width="22" style="60" customWidth="1"/>
    <col min="14344" max="14344" width="5.88671875" style="60" customWidth="1"/>
    <col min="14345" max="14349" width="9.109375" style="60"/>
    <col min="14350" max="14350" width="33.6640625" style="60" customWidth="1"/>
    <col min="14351" max="14591" width="9.109375" style="60"/>
    <col min="14592" max="14592" width="5.5546875" style="60" customWidth="1"/>
    <col min="14593" max="14593" width="15.88671875" style="60" customWidth="1"/>
    <col min="14594" max="14594" width="0" style="60" hidden="1" customWidth="1"/>
    <col min="14595" max="14595" width="15.6640625" style="60" customWidth="1"/>
    <col min="14596" max="14596" width="59" style="60" customWidth="1"/>
    <col min="14597" max="14597" width="23.33203125" style="60" customWidth="1"/>
    <col min="14598" max="14598" width="13.33203125" style="60" customWidth="1"/>
    <col min="14599" max="14599" width="22" style="60" customWidth="1"/>
    <col min="14600" max="14600" width="5.88671875" style="60" customWidth="1"/>
    <col min="14601" max="14605" width="9.109375" style="60"/>
    <col min="14606" max="14606" width="33.6640625" style="60" customWidth="1"/>
    <col min="14607" max="14847" width="9.109375" style="60"/>
    <col min="14848" max="14848" width="5.5546875" style="60" customWidth="1"/>
    <col min="14849" max="14849" width="15.88671875" style="60" customWidth="1"/>
    <col min="14850" max="14850" width="0" style="60" hidden="1" customWidth="1"/>
    <col min="14851" max="14851" width="15.6640625" style="60" customWidth="1"/>
    <col min="14852" max="14852" width="59" style="60" customWidth="1"/>
    <col min="14853" max="14853" width="23.33203125" style="60" customWidth="1"/>
    <col min="14854" max="14854" width="13.33203125" style="60" customWidth="1"/>
    <col min="14855" max="14855" width="22" style="60" customWidth="1"/>
    <col min="14856" max="14856" width="5.88671875" style="60" customWidth="1"/>
    <col min="14857" max="14861" width="9.109375" style="60"/>
    <col min="14862" max="14862" width="33.6640625" style="60" customWidth="1"/>
    <col min="14863" max="15103" width="9.109375" style="60"/>
    <col min="15104" max="15104" width="5.5546875" style="60" customWidth="1"/>
    <col min="15105" max="15105" width="15.88671875" style="60" customWidth="1"/>
    <col min="15106" max="15106" width="0" style="60" hidden="1" customWidth="1"/>
    <col min="15107" max="15107" width="15.6640625" style="60" customWidth="1"/>
    <col min="15108" max="15108" width="59" style="60" customWidth="1"/>
    <col min="15109" max="15109" width="23.33203125" style="60" customWidth="1"/>
    <col min="15110" max="15110" width="13.33203125" style="60" customWidth="1"/>
    <col min="15111" max="15111" width="22" style="60" customWidth="1"/>
    <col min="15112" max="15112" width="5.88671875" style="60" customWidth="1"/>
    <col min="15113" max="15117" width="9.109375" style="60"/>
    <col min="15118" max="15118" width="33.6640625" style="60" customWidth="1"/>
    <col min="15119" max="15359" width="9.109375" style="60"/>
    <col min="15360" max="15360" width="5.5546875" style="60" customWidth="1"/>
    <col min="15361" max="15361" width="15.88671875" style="60" customWidth="1"/>
    <col min="15362" max="15362" width="0" style="60" hidden="1" customWidth="1"/>
    <col min="15363" max="15363" width="15.6640625" style="60" customWidth="1"/>
    <col min="15364" max="15364" width="59" style="60" customWidth="1"/>
    <col min="15365" max="15365" width="23.33203125" style="60" customWidth="1"/>
    <col min="15366" max="15366" width="13.33203125" style="60" customWidth="1"/>
    <col min="15367" max="15367" width="22" style="60" customWidth="1"/>
    <col min="15368" max="15368" width="5.88671875" style="60" customWidth="1"/>
    <col min="15369" max="15373" width="9.109375" style="60"/>
    <col min="15374" max="15374" width="33.6640625" style="60" customWidth="1"/>
    <col min="15375" max="15615" width="9.109375" style="60"/>
    <col min="15616" max="15616" width="5.5546875" style="60" customWidth="1"/>
    <col min="15617" max="15617" width="15.88671875" style="60" customWidth="1"/>
    <col min="15618" max="15618" width="0" style="60" hidden="1" customWidth="1"/>
    <col min="15619" max="15619" width="15.6640625" style="60" customWidth="1"/>
    <col min="15620" max="15620" width="59" style="60" customWidth="1"/>
    <col min="15621" max="15621" width="23.33203125" style="60" customWidth="1"/>
    <col min="15622" max="15622" width="13.33203125" style="60" customWidth="1"/>
    <col min="15623" max="15623" width="22" style="60" customWidth="1"/>
    <col min="15624" max="15624" width="5.88671875" style="60" customWidth="1"/>
    <col min="15625" max="15629" width="9.109375" style="60"/>
    <col min="15630" max="15630" width="33.6640625" style="60" customWidth="1"/>
    <col min="15631" max="15871" width="9.109375" style="60"/>
    <col min="15872" max="15872" width="5.5546875" style="60" customWidth="1"/>
    <col min="15873" max="15873" width="15.88671875" style="60" customWidth="1"/>
    <col min="15874" max="15874" width="0" style="60" hidden="1" customWidth="1"/>
    <col min="15875" max="15875" width="15.6640625" style="60" customWidth="1"/>
    <col min="15876" max="15876" width="59" style="60" customWidth="1"/>
    <col min="15877" max="15877" width="23.33203125" style="60" customWidth="1"/>
    <col min="15878" max="15878" width="13.33203125" style="60" customWidth="1"/>
    <col min="15879" max="15879" width="22" style="60" customWidth="1"/>
    <col min="15880" max="15880" width="5.88671875" style="60" customWidth="1"/>
    <col min="15881" max="15885" width="9.109375" style="60"/>
    <col min="15886" max="15886" width="33.6640625" style="60" customWidth="1"/>
    <col min="15887" max="16127" width="9.109375" style="60"/>
    <col min="16128" max="16128" width="5.5546875" style="60" customWidth="1"/>
    <col min="16129" max="16129" width="15.88671875" style="60" customWidth="1"/>
    <col min="16130" max="16130" width="0" style="60" hidden="1" customWidth="1"/>
    <col min="16131" max="16131" width="15.6640625" style="60" customWidth="1"/>
    <col min="16132" max="16132" width="59" style="60" customWidth="1"/>
    <col min="16133" max="16133" width="23.33203125" style="60" customWidth="1"/>
    <col min="16134" max="16134" width="13.33203125" style="60" customWidth="1"/>
    <col min="16135" max="16135" width="22" style="60" customWidth="1"/>
    <col min="16136" max="16136" width="5.88671875" style="60" customWidth="1"/>
    <col min="16137" max="16141" width="9.109375" style="60"/>
    <col min="16142" max="16142" width="33.6640625" style="60" customWidth="1"/>
    <col min="16143" max="16384" width="9.109375" style="60"/>
  </cols>
  <sheetData>
    <row r="1" spans="1:215" s="64" customFormat="1" ht="44.25" customHeight="1" x14ac:dyDescent="0.25">
      <c r="A1" s="242" t="s">
        <v>226</v>
      </c>
      <c r="B1" s="244" t="s">
        <v>227</v>
      </c>
      <c r="C1" s="63" t="s">
        <v>228</v>
      </c>
      <c r="D1" s="244" t="s">
        <v>229</v>
      </c>
      <c r="E1" s="244" t="s">
        <v>230</v>
      </c>
      <c r="F1" s="246" t="s">
        <v>325</v>
      </c>
      <c r="G1" s="246" t="s">
        <v>231</v>
      </c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  <c r="CU1" s="60"/>
      <c r="CV1" s="60"/>
      <c r="CW1" s="60"/>
      <c r="CX1" s="60"/>
      <c r="CY1" s="60"/>
      <c r="CZ1" s="60"/>
      <c r="DA1" s="60"/>
      <c r="DB1" s="60"/>
      <c r="DC1" s="60"/>
      <c r="DD1" s="60"/>
      <c r="DE1" s="60"/>
      <c r="DF1" s="60"/>
      <c r="DG1" s="60"/>
      <c r="DH1" s="60"/>
      <c r="DI1" s="60"/>
      <c r="DJ1" s="60"/>
      <c r="DK1" s="60"/>
      <c r="DL1" s="60"/>
      <c r="DM1" s="60"/>
      <c r="DN1" s="60"/>
      <c r="DO1" s="60"/>
      <c r="DP1" s="60"/>
      <c r="DQ1" s="60"/>
      <c r="DR1" s="60"/>
      <c r="DS1" s="60"/>
      <c r="DT1" s="60"/>
      <c r="DU1" s="60"/>
      <c r="DV1" s="60"/>
      <c r="DW1" s="60"/>
      <c r="DX1" s="60"/>
      <c r="DY1" s="60"/>
      <c r="DZ1" s="60"/>
      <c r="EA1" s="60"/>
      <c r="EB1" s="60"/>
      <c r="EC1" s="60"/>
      <c r="ED1" s="60"/>
      <c r="EE1" s="60"/>
      <c r="EF1" s="60"/>
      <c r="EG1" s="60"/>
      <c r="EH1" s="60"/>
      <c r="EI1" s="60"/>
      <c r="EJ1" s="60"/>
      <c r="EK1" s="60"/>
      <c r="EL1" s="60"/>
      <c r="EM1" s="60"/>
      <c r="EN1" s="60"/>
      <c r="EO1" s="60"/>
      <c r="EP1" s="60"/>
      <c r="EQ1" s="60"/>
      <c r="ER1" s="60"/>
      <c r="ES1" s="60"/>
      <c r="ET1" s="60"/>
      <c r="EU1" s="60"/>
      <c r="EV1" s="60"/>
      <c r="EW1" s="60"/>
      <c r="EX1" s="60"/>
      <c r="EY1" s="60"/>
      <c r="EZ1" s="60"/>
      <c r="FA1" s="60"/>
      <c r="FB1" s="60"/>
      <c r="FC1" s="60"/>
      <c r="FD1" s="60"/>
      <c r="FE1" s="60"/>
      <c r="FF1" s="60"/>
      <c r="FG1" s="60"/>
      <c r="FH1" s="60"/>
      <c r="FI1" s="60"/>
      <c r="FJ1" s="60"/>
      <c r="FK1" s="60"/>
      <c r="FL1" s="60"/>
      <c r="FM1" s="60"/>
      <c r="FN1" s="60"/>
      <c r="FO1" s="60"/>
      <c r="FP1" s="60"/>
      <c r="FQ1" s="60"/>
      <c r="FR1" s="60"/>
      <c r="FS1" s="60"/>
      <c r="FT1" s="60"/>
      <c r="FU1" s="60"/>
      <c r="FV1" s="60"/>
      <c r="FW1" s="60"/>
      <c r="FX1" s="60"/>
      <c r="FY1" s="60"/>
      <c r="FZ1" s="60"/>
      <c r="GA1" s="60"/>
      <c r="GB1" s="60"/>
      <c r="GC1" s="60"/>
      <c r="GD1" s="60"/>
      <c r="GE1" s="60"/>
      <c r="GF1" s="60"/>
      <c r="GG1" s="60"/>
      <c r="GH1" s="60"/>
      <c r="GI1" s="60"/>
      <c r="GJ1" s="60"/>
      <c r="GK1" s="60"/>
      <c r="GL1" s="60"/>
      <c r="GM1" s="60"/>
      <c r="GN1" s="60"/>
      <c r="GO1" s="60"/>
      <c r="GP1" s="60"/>
      <c r="GQ1" s="60"/>
      <c r="GR1" s="60"/>
      <c r="GS1" s="60"/>
      <c r="GT1" s="60"/>
      <c r="GU1" s="60"/>
      <c r="GV1" s="60"/>
      <c r="GW1" s="60"/>
      <c r="GX1" s="60"/>
      <c r="GY1" s="60"/>
      <c r="GZ1" s="60"/>
      <c r="HA1" s="60"/>
      <c r="HB1" s="60"/>
      <c r="HC1" s="60"/>
      <c r="HD1" s="60"/>
      <c r="HE1" s="60"/>
      <c r="HF1" s="60"/>
      <c r="HG1" s="60"/>
    </row>
    <row r="2" spans="1:215" s="64" customFormat="1" ht="27.75" customHeight="1" thickBot="1" x14ac:dyDescent="0.3">
      <c r="A2" s="243"/>
      <c r="B2" s="245"/>
      <c r="C2" s="65" t="s">
        <v>232</v>
      </c>
      <c r="D2" s="245"/>
      <c r="E2" s="245"/>
      <c r="F2" s="247"/>
      <c r="G2" s="247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  <c r="CW2" s="60"/>
      <c r="CX2" s="60"/>
      <c r="CY2" s="60"/>
      <c r="CZ2" s="60"/>
      <c r="DA2" s="60"/>
      <c r="DB2" s="60"/>
      <c r="DC2" s="60"/>
      <c r="DD2" s="60"/>
      <c r="DE2" s="60"/>
      <c r="DF2" s="60"/>
      <c r="DG2" s="60"/>
      <c r="DH2" s="60"/>
      <c r="DI2" s="60"/>
      <c r="DJ2" s="60"/>
      <c r="DK2" s="60"/>
      <c r="DL2" s="60"/>
      <c r="DM2" s="60"/>
      <c r="DN2" s="60"/>
      <c r="DO2" s="60"/>
      <c r="DP2" s="60"/>
      <c r="DQ2" s="60"/>
      <c r="DR2" s="60"/>
      <c r="DS2" s="60"/>
      <c r="DT2" s="60"/>
      <c r="DU2" s="60"/>
      <c r="DV2" s="60"/>
      <c r="DW2" s="60"/>
      <c r="DX2" s="60"/>
      <c r="DY2" s="60"/>
      <c r="DZ2" s="60"/>
      <c r="EA2" s="60"/>
      <c r="EB2" s="60"/>
      <c r="EC2" s="60"/>
      <c r="ED2" s="60"/>
      <c r="EE2" s="60"/>
      <c r="EF2" s="60"/>
      <c r="EG2" s="60"/>
      <c r="EH2" s="60"/>
      <c r="EI2" s="60"/>
      <c r="EJ2" s="60"/>
      <c r="EK2" s="60"/>
      <c r="EL2" s="60"/>
      <c r="EM2" s="60"/>
      <c r="EN2" s="60"/>
      <c r="EO2" s="60"/>
      <c r="EP2" s="60"/>
      <c r="EQ2" s="60"/>
      <c r="ER2" s="60"/>
      <c r="ES2" s="60"/>
      <c r="ET2" s="60"/>
      <c r="EU2" s="60"/>
      <c r="EV2" s="60"/>
      <c r="EW2" s="60"/>
      <c r="EX2" s="60"/>
      <c r="EY2" s="60"/>
      <c r="EZ2" s="60"/>
      <c r="FA2" s="60"/>
      <c r="FB2" s="60"/>
      <c r="FC2" s="60"/>
      <c r="FD2" s="60"/>
      <c r="FE2" s="60"/>
      <c r="FF2" s="60"/>
      <c r="FG2" s="60"/>
      <c r="FH2" s="60"/>
      <c r="FI2" s="60"/>
      <c r="FJ2" s="60"/>
      <c r="FK2" s="60"/>
      <c r="FL2" s="60"/>
      <c r="FM2" s="60"/>
      <c r="FN2" s="60"/>
      <c r="FO2" s="60"/>
      <c r="FP2" s="60"/>
      <c r="FQ2" s="60"/>
      <c r="FR2" s="60"/>
      <c r="FS2" s="60"/>
      <c r="FT2" s="60"/>
      <c r="FU2" s="60"/>
      <c r="FV2" s="60"/>
      <c r="FW2" s="60"/>
      <c r="FX2" s="60"/>
      <c r="FY2" s="60"/>
      <c r="FZ2" s="60"/>
      <c r="GA2" s="60"/>
      <c r="GB2" s="60"/>
      <c r="GC2" s="60"/>
      <c r="GD2" s="60"/>
      <c r="GE2" s="60"/>
      <c r="GF2" s="60"/>
      <c r="GG2" s="60"/>
      <c r="GH2" s="60"/>
      <c r="GI2" s="60"/>
      <c r="GJ2" s="60"/>
      <c r="GK2" s="60"/>
      <c r="GL2" s="60"/>
      <c r="GM2" s="60"/>
      <c r="GN2" s="60"/>
      <c r="GO2" s="60"/>
      <c r="GP2" s="60"/>
      <c r="GQ2" s="60"/>
      <c r="GR2" s="60"/>
      <c r="GS2" s="60"/>
      <c r="GT2" s="60"/>
      <c r="GU2" s="60"/>
      <c r="GV2" s="60"/>
      <c r="GW2" s="60"/>
      <c r="GX2" s="60"/>
      <c r="GY2" s="60"/>
      <c r="GZ2" s="60"/>
      <c r="HA2" s="60"/>
      <c r="HB2" s="60"/>
      <c r="HC2" s="60"/>
      <c r="HD2" s="60"/>
      <c r="HE2" s="60"/>
      <c r="HF2" s="60"/>
      <c r="HG2" s="60"/>
    </row>
    <row r="3" spans="1:215" ht="225.75" customHeight="1" thickBot="1" x14ac:dyDescent="0.3">
      <c r="A3" s="84" t="s">
        <v>233</v>
      </c>
      <c r="B3" s="66" t="s">
        <v>234</v>
      </c>
      <c r="C3" s="67" t="s">
        <v>235</v>
      </c>
      <c r="D3" s="68">
        <v>1</v>
      </c>
      <c r="E3" s="69" t="s">
        <v>147</v>
      </c>
      <c r="F3" s="220"/>
      <c r="G3" s="208">
        <f>ROUND(F3,2)*D3</f>
        <v>0</v>
      </c>
      <c r="J3" s="83"/>
    </row>
    <row r="4" spans="1:215" s="64" customFormat="1" ht="51.9" customHeight="1" x14ac:dyDescent="0.25">
      <c r="A4" s="242" t="s">
        <v>226</v>
      </c>
      <c r="B4" s="244" t="s">
        <v>227</v>
      </c>
      <c r="C4" s="63" t="s">
        <v>236</v>
      </c>
      <c r="D4" s="244" t="s">
        <v>229</v>
      </c>
      <c r="E4" s="244" t="s">
        <v>230</v>
      </c>
      <c r="F4" s="250" t="s">
        <v>325</v>
      </c>
      <c r="G4" s="248" t="s">
        <v>231</v>
      </c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60"/>
      <c r="FV4" s="60"/>
      <c r="FW4" s="60"/>
      <c r="FX4" s="60"/>
      <c r="FY4" s="60"/>
      <c r="FZ4" s="60"/>
      <c r="GA4" s="60"/>
      <c r="GB4" s="60"/>
      <c r="GC4" s="60"/>
      <c r="GD4" s="60"/>
      <c r="GE4" s="60"/>
      <c r="GF4" s="60"/>
      <c r="GG4" s="60"/>
      <c r="GH4" s="60"/>
      <c r="GI4" s="60"/>
      <c r="GJ4" s="60"/>
      <c r="GK4" s="60"/>
      <c r="GL4" s="60"/>
      <c r="GM4" s="60"/>
      <c r="GN4" s="60"/>
      <c r="GO4" s="60"/>
      <c r="GP4" s="60"/>
      <c r="GQ4" s="60"/>
      <c r="GR4" s="60"/>
      <c r="GS4" s="60"/>
      <c r="GT4" s="60"/>
      <c r="GU4" s="60"/>
      <c r="GV4" s="60"/>
      <c r="GW4" s="60"/>
      <c r="GX4" s="60"/>
      <c r="GY4" s="60"/>
      <c r="GZ4" s="60"/>
      <c r="HA4" s="60"/>
      <c r="HB4" s="60"/>
      <c r="HC4" s="60"/>
      <c r="HD4" s="60"/>
      <c r="HE4" s="60"/>
      <c r="HF4" s="60"/>
      <c r="HG4" s="60"/>
    </row>
    <row r="5" spans="1:215" s="64" customFormat="1" ht="27.75" customHeight="1" thickBot="1" x14ac:dyDescent="0.3">
      <c r="A5" s="243"/>
      <c r="B5" s="245"/>
      <c r="C5" s="65" t="s">
        <v>232</v>
      </c>
      <c r="D5" s="245"/>
      <c r="E5" s="245"/>
      <c r="F5" s="251"/>
      <c r="G5" s="249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60"/>
      <c r="DH5" s="60"/>
      <c r="DI5" s="60"/>
      <c r="DJ5" s="60"/>
      <c r="DK5" s="60"/>
      <c r="DL5" s="60"/>
      <c r="DM5" s="60"/>
      <c r="DN5" s="60"/>
      <c r="DO5" s="60"/>
      <c r="DP5" s="60"/>
      <c r="DQ5" s="60"/>
      <c r="DR5" s="60"/>
      <c r="DS5" s="60"/>
      <c r="DT5" s="60"/>
      <c r="DU5" s="60"/>
      <c r="DV5" s="60"/>
      <c r="DW5" s="60"/>
      <c r="DX5" s="60"/>
      <c r="DY5" s="60"/>
      <c r="DZ5" s="60"/>
      <c r="EA5" s="60"/>
      <c r="EB5" s="60"/>
      <c r="EC5" s="60"/>
      <c r="ED5" s="60"/>
      <c r="EE5" s="60"/>
      <c r="EF5" s="60"/>
      <c r="EG5" s="60"/>
      <c r="EH5" s="60"/>
      <c r="EI5" s="60"/>
      <c r="EJ5" s="60"/>
      <c r="EK5" s="60"/>
      <c r="EL5" s="60"/>
      <c r="EM5" s="60"/>
      <c r="EN5" s="60"/>
      <c r="EO5" s="60"/>
      <c r="EP5" s="60"/>
      <c r="EQ5" s="60"/>
      <c r="ER5" s="60"/>
      <c r="ES5" s="60"/>
      <c r="ET5" s="60"/>
      <c r="EU5" s="60"/>
      <c r="EV5" s="60"/>
      <c r="EW5" s="60"/>
      <c r="EX5" s="60"/>
      <c r="EY5" s="60"/>
      <c r="EZ5" s="60"/>
      <c r="FA5" s="60"/>
      <c r="FB5" s="60"/>
      <c r="FC5" s="60"/>
      <c r="FD5" s="60"/>
      <c r="FE5" s="60"/>
      <c r="FF5" s="60"/>
      <c r="FG5" s="60"/>
      <c r="FH5" s="60"/>
      <c r="FI5" s="60"/>
      <c r="FJ5" s="60"/>
      <c r="FK5" s="60"/>
      <c r="FL5" s="60"/>
      <c r="FM5" s="60"/>
      <c r="FN5" s="60"/>
      <c r="FO5" s="60"/>
      <c r="FP5" s="60"/>
      <c r="FQ5" s="60"/>
      <c r="FR5" s="60"/>
      <c r="FS5" s="60"/>
      <c r="FT5" s="60"/>
      <c r="FU5" s="60"/>
      <c r="FV5" s="60"/>
      <c r="FW5" s="60"/>
      <c r="FX5" s="60"/>
      <c r="FY5" s="60"/>
      <c r="FZ5" s="60"/>
      <c r="GA5" s="60"/>
      <c r="GB5" s="60"/>
      <c r="GC5" s="60"/>
      <c r="GD5" s="60"/>
      <c r="GE5" s="60"/>
      <c r="GF5" s="60"/>
      <c r="GG5" s="60"/>
      <c r="GH5" s="60"/>
      <c r="GI5" s="60"/>
      <c r="GJ5" s="60"/>
      <c r="GK5" s="60"/>
      <c r="GL5" s="60"/>
      <c r="GM5" s="60"/>
      <c r="GN5" s="60"/>
      <c r="GO5" s="60"/>
      <c r="GP5" s="60"/>
      <c r="GQ5" s="60"/>
      <c r="GR5" s="60"/>
      <c r="GS5" s="60"/>
      <c r="GT5" s="60"/>
      <c r="GU5" s="60"/>
      <c r="GV5" s="60"/>
      <c r="GW5" s="60"/>
      <c r="GX5" s="60"/>
      <c r="GY5" s="60"/>
      <c r="GZ5" s="60"/>
      <c r="HA5" s="60"/>
      <c r="HB5" s="60"/>
      <c r="HC5" s="60"/>
      <c r="HD5" s="60"/>
      <c r="HE5" s="60"/>
      <c r="HF5" s="60"/>
      <c r="HG5" s="60"/>
    </row>
    <row r="6" spans="1:215" ht="17.25" customHeight="1" x14ac:dyDescent="0.25">
      <c r="A6" s="240" t="s">
        <v>237</v>
      </c>
      <c r="B6" s="256" t="s">
        <v>234</v>
      </c>
      <c r="C6" s="258" t="s">
        <v>238</v>
      </c>
      <c r="D6" s="259">
        <v>1</v>
      </c>
      <c r="E6" s="256" t="s">
        <v>147</v>
      </c>
      <c r="F6" s="252"/>
      <c r="G6" s="254">
        <f>ROUND(F6,2)*D6</f>
        <v>0</v>
      </c>
    </row>
    <row r="7" spans="1:215" ht="17.25" customHeight="1" x14ac:dyDescent="0.25">
      <c r="A7" s="241"/>
      <c r="B7" s="257"/>
      <c r="C7" s="258"/>
      <c r="D7" s="260"/>
      <c r="E7" s="257"/>
      <c r="F7" s="253"/>
      <c r="G7" s="255"/>
    </row>
    <row r="8" spans="1:215" ht="17.25" customHeight="1" x14ac:dyDescent="0.25">
      <c r="A8" s="241"/>
      <c r="B8" s="257"/>
      <c r="C8" s="258"/>
      <c r="D8" s="260"/>
      <c r="E8" s="257"/>
      <c r="F8" s="253"/>
      <c r="G8" s="255"/>
    </row>
    <row r="9" spans="1:215" ht="47.4" customHeight="1" thickBot="1" x14ac:dyDescent="0.3">
      <c r="A9" s="241"/>
      <c r="B9" s="257"/>
      <c r="C9" s="258"/>
      <c r="D9" s="260"/>
      <c r="E9" s="257"/>
      <c r="F9" s="253"/>
      <c r="G9" s="255"/>
    </row>
    <row r="10" spans="1:215" s="64" customFormat="1" ht="34.950000000000003" customHeight="1" x14ac:dyDescent="0.25">
      <c r="A10" s="242" t="s">
        <v>226</v>
      </c>
      <c r="B10" s="244" t="s">
        <v>227</v>
      </c>
      <c r="C10" s="63" t="s">
        <v>239</v>
      </c>
      <c r="D10" s="244" t="s">
        <v>229</v>
      </c>
      <c r="E10" s="244" t="s">
        <v>230</v>
      </c>
      <c r="F10" s="250" t="s">
        <v>325</v>
      </c>
      <c r="G10" s="248" t="s">
        <v>231</v>
      </c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  <c r="FL10" s="60"/>
      <c r="FM10" s="60"/>
      <c r="FN10" s="60"/>
      <c r="FO10" s="60"/>
      <c r="FP10" s="60"/>
      <c r="FQ10" s="60"/>
      <c r="FR10" s="60"/>
      <c r="FS10" s="60"/>
      <c r="FT10" s="60"/>
      <c r="FU10" s="60"/>
      <c r="FV10" s="60"/>
      <c r="FW10" s="60"/>
      <c r="FX10" s="60"/>
      <c r="FY10" s="60"/>
      <c r="FZ10" s="60"/>
      <c r="GA10" s="60"/>
      <c r="GB10" s="60"/>
      <c r="GC10" s="60"/>
      <c r="GD10" s="60"/>
      <c r="GE10" s="60"/>
      <c r="GF10" s="60"/>
      <c r="GG10" s="60"/>
      <c r="GH10" s="60"/>
      <c r="GI10" s="60"/>
      <c r="GJ10" s="60"/>
      <c r="GK10" s="60"/>
      <c r="GL10" s="60"/>
      <c r="GM10" s="60"/>
      <c r="GN10" s="60"/>
      <c r="GO10" s="60"/>
      <c r="GP10" s="60"/>
      <c r="GQ10" s="60"/>
      <c r="GR10" s="60"/>
      <c r="GS10" s="60"/>
      <c r="GT10" s="60"/>
      <c r="GU10" s="60"/>
      <c r="GV10" s="60"/>
      <c r="GW10" s="60"/>
      <c r="GX10" s="60"/>
      <c r="GY10" s="60"/>
      <c r="GZ10" s="60"/>
      <c r="HA10" s="60"/>
      <c r="HB10" s="60"/>
      <c r="HC10" s="60"/>
      <c r="HD10" s="60"/>
      <c r="HE10" s="60"/>
      <c r="HF10" s="60"/>
      <c r="HG10" s="60"/>
    </row>
    <row r="11" spans="1:215" s="64" customFormat="1" ht="27.75" customHeight="1" thickBot="1" x14ac:dyDescent="0.3">
      <c r="A11" s="243"/>
      <c r="B11" s="245"/>
      <c r="C11" s="65" t="s">
        <v>232</v>
      </c>
      <c r="D11" s="245"/>
      <c r="E11" s="245"/>
      <c r="F11" s="251"/>
      <c r="G11" s="249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  <c r="GF11" s="60"/>
      <c r="GG11" s="60"/>
      <c r="GH11" s="60"/>
      <c r="GI11" s="60"/>
      <c r="GJ11" s="60"/>
      <c r="GK11" s="60"/>
      <c r="GL11" s="60"/>
      <c r="GM11" s="60"/>
      <c r="GN11" s="60"/>
      <c r="GO11" s="60"/>
      <c r="GP11" s="60"/>
      <c r="GQ11" s="60"/>
      <c r="GR11" s="60"/>
      <c r="GS11" s="60"/>
      <c r="GT11" s="60"/>
      <c r="GU11" s="60"/>
      <c r="GV11" s="60"/>
      <c r="GW11" s="60"/>
      <c r="GX11" s="60"/>
      <c r="GY11" s="60"/>
      <c r="GZ11" s="60"/>
      <c r="HA11" s="60"/>
      <c r="HB11" s="60"/>
      <c r="HC11" s="60"/>
      <c r="HD11" s="60"/>
      <c r="HE11" s="60"/>
      <c r="HF11" s="60"/>
      <c r="HG11" s="60"/>
    </row>
    <row r="12" spans="1:215" ht="57" customHeight="1" thickBot="1" x14ac:dyDescent="0.35">
      <c r="A12" s="268"/>
      <c r="B12" s="66" t="s">
        <v>234</v>
      </c>
      <c r="C12" s="89" t="s">
        <v>241</v>
      </c>
      <c r="D12" s="68">
        <v>1</v>
      </c>
      <c r="E12" s="184" t="s">
        <v>147</v>
      </c>
      <c r="F12" s="221"/>
      <c r="G12" s="209">
        <f>ROUND(F12,2)*D12</f>
        <v>0</v>
      </c>
    </row>
    <row r="13" spans="1:215" ht="17.25" customHeight="1" x14ac:dyDescent="0.25">
      <c r="A13" s="241"/>
      <c r="B13" s="186" t="s">
        <v>242</v>
      </c>
      <c r="C13" s="187" t="s">
        <v>318</v>
      </c>
      <c r="D13" s="188" t="s">
        <v>242</v>
      </c>
      <c r="E13" s="186" t="s">
        <v>242</v>
      </c>
      <c r="F13" s="252"/>
      <c r="G13" s="254">
        <f>ROUND(F13,2)*D14</f>
        <v>0</v>
      </c>
    </row>
    <row r="14" spans="1:215" ht="57" customHeight="1" thickBot="1" x14ac:dyDescent="0.3">
      <c r="A14" s="267"/>
      <c r="B14" s="80" t="s">
        <v>64</v>
      </c>
      <c r="C14" s="81" t="s">
        <v>243</v>
      </c>
      <c r="D14" s="82">
        <v>1</v>
      </c>
      <c r="E14" s="71" t="s">
        <v>147</v>
      </c>
      <c r="F14" s="270"/>
      <c r="G14" s="269"/>
    </row>
    <row r="15" spans="1:215" s="64" customFormat="1" ht="51.9" customHeight="1" x14ac:dyDescent="0.25">
      <c r="A15" s="242" t="s">
        <v>226</v>
      </c>
      <c r="B15" s="244" t="s">
        <v>227</v>
      </c>
      <c r="C15" s="63" t="s">
        <v>244</v>
      </c>
      <c r="D15" s="244" t="s">
        <v>229</v>
      </c>
      <c r="E15" s="244" t="s">
        <v>230</v>
      </c>
      <c r="F15" s="250" t="s">
        <v>325</v>
      </c>
      <c r="G15" s="248" t="s">
        <v>231</v>
      </c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0"/>
      <c r="FE15" s="60"/>
      <c r="FF15" s="60"/>
      <c r="FG15" s="60"/>
      <c r="FH15" s="60"/>
      <c r="FI15" s="60"/>
      <c r="FJ15" s="60"/>
      <c r="FK15" s="60"/>
      <c r="FL15" s="60"/>
      <c r="FM15" s="60"/>
      <c r="FN15" s="60"/>
      <c r="FO15" s="60"/>
      <c r="FP15" s="60"/>
      <c r="FQ15" s="60"/>
      <c r="FR15" s="60"/>
      <c r="FS15" s="60"/>
      <c r="FT15" s="60"/>
      <c r="FU15" s="60"/>
      <c r="FV15" s="60"/>
      <c r="FW15" s="60"/>
      <c r="FX15" s="60"/>
      <c r="FY15" s="60"/>
      <c r="FZ15" s="60"/>
      <c r="GA15" s="60"/>
      <c r="GB15" s="60"/>
      <c r="GC15" s="60"/>
      <c r="GD15" s="60"/>
      <c r="GE15" s="60"/>
      <c r="GF15" s="60"/>
      <c r="GG15" s="60"/>
      <c r="GH15" s="60"/>
      <c r="GI15" s="60"/>
      <c r="GJ15" s="60"/>
      <c r="GK15" s="60"/>
      <c r="GL15" s="60"/>
      <c r="GM15" s="60"/>
      <c r="GN15" s="60"/>
      <c r="GO15" s="60"/>
      <c r="GP15" s="60"/>
      <c r="GQ15" s="60"/>
      <c r="GR15" s="60"/>
      <c r="GS15" s="60"/>
      <c r="GT15" s="60"/>
      <c r="GU15" s="60"/>
      <c r="GV15" s="60"/>
      <c r="GW15" s="60"/>
      <c r="GX15" s="60"/>
      <c r="GY15" s="60"/>
      <c r="GZ15" s="60"/>
      <c r="HA15" s="60"/>
      <c r="HB15" s="60"/>
      <c r="HC15" s="60"/>
      <c r="HD15" s="60"/>
      <c r="HE15" s="60"/>
      <c r="HF15" s="60"/>
      <c r="HG15" s="60"/>
    </row>
    <row r="16" spans="1:215" s="64" customFormat="1" ht="27.75" customHeight="1" thickBot="1" x14ac:dyDescent="0.3">
      <c r="A16" s="243"/>
      <c r="B16" s="245"/>
      <c r="C16" s="65" t="s">
        <v>232</v>
      </c>
      <c r="D16" s="245"/>
      <c r="E16" s="245"/>
      <c r="F16" s="251"/>
      <c r="G16" s="249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0"/>
      <c r="EL16" s="60"/>
      <c r="EM16" s="60"/>
      <c r="EN16" s="60"/>
      <c r="EO16" s="60"/>
      <c r="EP16" s="60"/>
      <c r="EQ16" s="60"/>
      <c r="ER16" s="60"/>
      <c r="ES16" s="60"/>
      <c r="ET16" s="60"/>
      <c r="EU16" s="60"/>
      <c r="EV16" s="60"/>
      <c r="EW16" s="60"/>
      <c r="EX16" s="60"/>
      <c r="EY16" s="60"/>
      <c r="EZ16" s="60"/>
      <c r="FA16" s="60"/>
      <c r="FB16" s="60"/>
      <c r="FC16" s="60"/>
      <c r="FD16" s="60"/>
      <c r="FE16" s="60"/>
      <c r="FF16" s="60"/>
      <c r="FG16" s="60"/>
      <c r="FH16" s="60"/>
      <c r="FI16" s="60"/>
      <c r="FJ16" s="60"/>
      <c r="FK16" s="60"/>
      <c r="FL16" s="60"/>
      <c r="FM16" s="60"/>
      <c r="FN16" s="60"/>
      <c r="FO16" s="60"/>
      <c r="FP16" s="60"/>
      <c r="FQ16" s="60"/>
      <c r="FR16" s="60"/>
      <c r="FS16" s="60"/>
      <c r="FT16" s="60"/>
      <c r="FU16" s="60"/>
      <c r="FV16" s="60"/>
      <c r="FW16" s="60"/>
      <c r="FX16" s="60"/>
      <c r="FY16" s="60"/>
      <c r="FZ16" s="60"/>
      <c r="GA16" s="60"/>
      <c r="GB16" s="60"/>
      <c r="GC16" s="60"/>
      <c r="GD16" s="60"/>
      <c r="GE16" s="60"/>
      <c r="GF16" s="60"/>
      <c r="GG16" s="60"/>
      <c r="GH16" s="60"/>
      <c r="GI16" s="60"/>
      <c r="GJ16" s="60"/>
      <c r="GK16" s="60"/>
      <c r="GL16" s="60"/>
      <c r="GM16" s="60"/>
      <c r="GN16" s="60"/>
      <c r="GO16" s="60"/>
      <c r="GP16" s="60"/>
      <c r="GQ16" s="60"/>
      <c r="GR16" s="60"/>
      <c r="GS16" s="60"/>
      <c r="GT16" s="60"/>
      <c r="GU16" s="60"/>
      <c r="GV16" s="60"/>
      <c r="GW16" s="60"/>
      <c r="GX16" s="60"/>
      <c r="GY16" s="60"/>
      <c r="GZ16" s="60"/>
      <c r="HA16" s="60"/>
      <c r="HB16" s="60"/>
      <c r="HC16" s="60"/>
      <c r="HD16" s="60"/>
      <c r="HE16" s="60"/>
      <c r="HF16" s="60"/>
      <c r="HG16" s="60"/>
    </row>
    <row r="17" spans="1:7" ht="27.75" customHeight="1" x14ac:dyDescent="0.25">
      <c r="A17" s="85" t="s">
        <v>233</v>
      </c>
      <c r="B17" s="86" t="s">
        <v>234</v>
      </c>
      <c r="C17" s="86" t="s">
        <v>245</v>
      </c>
      <c r="D17" s="86">
        <v>1</v>
      </c>
      <c r="E17" s="86" t="s">
        <v>147</v>
      </c>
      <c r="F17" s="222"/>
      <c r="G17" s="208">
        <f>ROUND(F17,2)*D17</f>
        <v>0</v>
      </c>
    </row>
    <row r="18" spans="1:7" ht="44.25" customHeight="1" x14ac:dyDescent="0.25">
      <c r="A18" s="266" t="s">
        <v>240</v>
      </c>
      <c r="B18" s="73" t="s">
        <v>242</v>
      </c>
      <c r="C18" s="72" t="s">
        <v>320</v>
      </c>
      <c r="D18" s="68">
        <v>1</v>
      </c>
      <c r="E18" s="184" t="s">
        <v>147</v>
      </c>
      <c r="F18" s="223"/>
      <c r="G18" s="210">
        <f>ROUND(F18,2)*D18</f>
        <v>0</v>
      </c>
    </row>
    <row r="19" spans="1:7" ht="44.25" customHeight="1" thickBot="1" x14ac:dyDescent="0.3">
      <c r="A19" s="267"/>
      <c r="B19" s="136" t="s">
        <v>242</v>
      </c>
      <c r="C19" s="137" t="s">
        <v>321</v>
      </c>
      <c r="D19" s="138">
        <v>1</v>
      </c>
      <c r="E19" s="80" t="s">
        <v>147</v>
      </c>
      <c r="F19" s="224"/>
      <c r="G19" s="208">
        <f>ROUND(F19,2)*D19</f>
        <v>0</v>
      </c>
    </row>
    <row r="20" spans="1:7" ht="16.2" thickBot="1" x14ac:dyDescent="0.3">
      <c r="A20" s="74"/>
      <c r="B20" s="75"/>
      <c r="C20" s="76"/>
      <c r="D20" s="77"/>
      <c r="E20" s="77"/>
      <c r="F20" s="77"/>
      <c r="G20" s="211"/>
    </row>
    <row r="21" spans="1:7" ht="42.75" customHeight="1" thickBot="1" x14ac:dyDescent="0.3">
      <c r="A21" s="261" t="s">
        <v>246</v>
      </c>
      <c r="B21" s="262"/>
      <c r="C21" s="263"/>
      <c r="D21" s="264" t="s">
        <v>247</v>
      </c>
      <c r="E21" s="265"/>
      <c r="F21" s="70"/>
      <c r="G21" s="212">
        <f>SUM(G3:G20)</f>
        <v>0</v>
      </c>
    </row>
    <row r="22" spans="1:7" ht="12.75" customHeight="1" x14ac:dyDescent="0.25">
      <c r="G22" s="78"/>
    </row>
    <row r="23" spans="1:7" ht="12.75" customHeight="1" x14ac:dyDescent="0.25">
      <c r="C23" s="79"/>
    </row>
    <row r="24" spans="1:7" ht="12.75" customHeight="1" x14ac:dyDescent="0.25"/>
    <row r="25" spans="1:7" ht="12.75" customHeight="1" x14ac:dyDescent="0.25"/>
    <row r="26" spans="1:7" ht="12.75" customHeight="1" x14ac:dyDescent="0.25"/>
    <row r="27" spans="1:7" ht="12.75" customHeight="1" x14ac:dyDescent="0.25"/>
    <row r="28" spans="1:7" ht="12.75" customHeight="1" x14ac:dyDescent="0.25"/>
  </sheetData>
  <sheetProtection algorithmName="SHA-512" hashValue="H/4dbRVBZvE69v7XaUJ+NJHkwVCm8yCNVG7HN8blCZ+pUie2S4d8xu8w39H5fHZIu8R0he0YqqYobQtRcZO2OA==" saltValue="PbhwKDI27m55UkibKDgrOw==" spinCount="100000" sheet="1" objects="1" scenarios="1"/>
  <mergeCells count="37">
    <mergeCell ref="G13:G14"/>
    <mergeCell ref="A15:A16"/>
    <mergeCell ref="B15:B16"/>
    <mergeCell ref="D15:D16"/>
    <mergeCell ref="E15:E16"/>
    <mergeCell ref="G15:G16"/>
    <mergeCell ref="F13:F14"/>
    <mergeCell ref="F15:F16"/>
    <mergeCell ref="C6:C9"/>
    <mergeCell ref="D6:D9"/>
    <mergeCell ref="E6:E9"/>
    <mergeCell ref="A21:C21"/>
    <mergeCell ref="D21:E21"/>
    <mergeCell ref="A18:A19"/>
    <mergeCell ref="A12:A14"/>
    <mergeCell ref="A10:A11"/>
    <mergeCell ref="B10:B11"/>
    <mergeCell ref="D10:D11"/>
    <mergeCell ref="E10:E11"/>
    <mergeCell ref="G10:G11"/>
    <mergeCell ref="F10:F11"/>
    <mergeCell ref="A6:A9"/>
    <mergeCell ref="A4:A5"/>
    <mergeCell ref="B4:B5"/>
    <mergeCell ref="G1:G2"/>
    <mergeCell ref="A1:A2"/>
    <mergeCell ref="B1:B2"/>
    <mergeCell ref="D1:D2"/>
    <mergeCell ref="E1:E2"/>
    <mergeCell ref="F1:F2"/>
    <mergeCell ref="D4:D5"/>
    <mergeCell ref="E4:E5"/>
    <mergeCell ref="G4:G5"/>
    <mergeCell ref="F6:F9"/>
    <mergeCell ref="F4:F5"/>
    <mergeCell ref="G6:G9"/>
    <mergeCell ref="B6:B9"/>
  </mergeCells>
  <pageMargins left="0.70866141732283472" right="0.70866141732283472" top="0.78740157480314965" bottom="0.78740157480314965" header="0.31496062992125984" footer="0.31496062992125984"/>
  <pageSetup paperSize="8" scale="7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J4" sqref="J4"/>
    </sheetView>
  </sheetViews>
  <sheetFormatPr defaultColWidth="8.88671875" defaultRowHeight="13.2" x14ac:dyDescent="0.25"/>
  <cols>
    <col min="1" max="1" width="37.88671875" style="139" customWidth="1"/>
    <col min="2" max="2" width="17" style="139" customWidth="1"/>
    <col min="3" max="3" width="12.6640625" style="139" customWidth="1"/>
    <col min="4" max="7" width="14.6640625" style="139" customWidth="1"/>
    <col min="8" max="8" width="23.88671875" style="139" customWidth="1"/>
    <col min="9" max="16384" width="8.88671875" style="139"/>
  </cols>
  <sheetData>
    <row r="1" spans="1:8" ht="40.200000000000003" thickBot="1" x14ac:dyDescent="0.3">
      <c r="A1" s="90" t="s">
        <v>255</v>
      </c>
      <c r="B1" s="273" t="s">
        <v>140</v>
      </c>
      <c r="C1" s="274"/>
      <c r="D1" s="148" t="s">
        <v>304</v>
      </c>
      <c r="E1" s="153" t="s">
        <v>305</v>
      </c>
      <c r="F1" s="153" t="s">
        <v>309</v>
      </c>
      <c r="G1" s="153" t="s">
        <v>303</v>
      </c>
      <c r="H1" s="149" t="s">
        <v>310</v>
      </c>
    </row>
    <row r="2" spans="1:8" ht="43.2" x14ac:dyDescent="0.25">
      <c r="A2" s="141" t="s">
        <v>306</v>
      </c>
      <c r="B2" s="142">
        <v>1</v>
      </c>
      <c r="C2" s="152" t="s">
        <v>302</v>
      </c>
      <c r="D2" s="225"/>
      <c r="E2" s="157">
        <v>1</v>
      </c>
      <c r="F2" s="158">
        <v>2</v>
      </c>
      <c r="G2" s="154">
        <f>ROUND(D2,2)*E2</f>
        <v>0</v>
      </c>
      <c r="H2" s="190">
        <f>G2*2</f>
        <v>0</v>
      </c>
    </row>
    <row r="3" spans="1:8" ht="100.8" x14ac:dyDescent="0.25">
      <c r="A3" s="143" t="s">
        <v>314</v>
      </c>
      <c r="B3" s="140">
        <v>1</v>
      </c>
      <c r="C3" s="140" t="s">
        <v>298</v>
      </c>
      <c r="D3" s="226"/>
      <c r="E3" s="140">
        <v>10</v>
      </c>
      <c r="F3" s="159">
        <v>20</v>
      </c>
      <c r="G3" s="155">
        <f>E3*ROUND(D3,2)</f>
        <v>0</v>
      </c>
      <c r="H3" s="146">
        <f>G3*2</f>
        <v>0</v>
      </c>
    </row>
    <row r="4" spans="1:8" ht="43.8" thickBot="1" x14ac:dyDescent="0.3">
      <c r="A4" s="144" t="s">
        <v>315</v>
      </c>
      <c r="B4" s="145">
        <v>1</v>
      </c>
      <c r="C4" s="145" t="s">
        <v>298</v>
      </c>
      <c r="D4" s="227"/>
      <c r="E4" s="191">
        <v>6</v>
      </c>
      <c r="F4" s="192">
        <v>12</v>
      </c>
      <c r="G4" s="156">
        <f>E4*ROUND(D4,2)</f>
        <v>0</v>
      </c>
      <c r="H4" s="193">
        <f>G4*2</f>
        <v>0</v>
      </c>
    </row>
    <row r="5" spans="1:8" ht="18" thickBot="1" x14ac:dyDescent="0.3">
      <c r="A5" s="271" t="s">
        <v>312</v>
      </c>
      <c r="B5" s="272"/>
      <c r="C5" s="272"/>
      <c r="D5" s="272"/>
      <c r="E5" s="189"/>
      <c r="F5" s="189"/>
      <c r="G5" s="213"/>
      <c r="H5" s="147">
        <f>H2+H3+H4</f>
        <v>0</v>
      </c>
    </row>
    <row r="6" spans="1:8" ht="54.75" customHeight="1" x14ac:dyDescent="0.25">
      <c r="A6" s="275" t="s">
        <v>311</v>
      </c>
      <c r="B6" s="276"/>
      <c r="C6" s="276"/>
      <c r="D6" s="276"/>
      <c r="E6" s="276"/>
      <c r="F6" s="276"/>
      <c r="G6" s="276"/>
      <c r="H6" s="276"/>
    </row>
  </sheetData>
  <sheetProtection algorithmName="SHA-512" hashValue="eGDReT63/ePYpdvTUHlRZ/PuWstnIG6j4AFxx1U4lFZSumPh2pgtzfXn9dL+8VeOeNhdatRV/Z7QiCJYMFr4uQ==" saltValue="f69ZbVonaf1Jsl0I5NSnBg==" spinCount="100000" sheet="1" objects="1" scenarios="1"/>
  <mergeCells count="3">
    <mergeCell ref="A5:D5"/>
    <mergeCell ref="B1:C1"/>
    <mergeCell ref="A6:H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8</vt:i4>
      </vt:variant>
    </vt:vector>
  </HeadingPairs>
  <TitlesOfParts>
    <vt:vector size="15" baseType="lpstr">
      <vt:lpstr>Rekapitulace</vt:lpstr>
      <vt:lpstr>ELEKTRO</vt:lpstr>
      <vt:lpstr>AVT</vt:lpstr>
      <vt:lpstr>SVĚTLA</vt:lpstr>
      <vt:lpstr>INTERIÉR</vt:lpstr>
      <vt:lpstr>OBSAHY_NASAZENÍ</vt:lpstr>
      <vt:lpstr>Provozní podpora+budoucí rozvoj</vt:lpstr>
      <vt:lpstr>AVT!Excel_BuiltIn_Print_Titles_1</vt:lpstr>
      <vt:lpstr>SVĚTLA!Excel_BuiltIn_Print_Titles_1</vt:lpstr>
      <vt:lpstr>AVT!Názvy_tisku</vt:lpstr>
      <vt:lpstr>SVĚTLA!Názvy_tisku</vt:lpstr>
      <vt:lpstr>AVT!Oblast_tisku</vt:lpstr>
      <vt:lpstr>INTERIÉR!Oblast_tisku</vt:lpstr>
      <vt:lpstr>Rekapitulace!Oblast_tisku</vt:lpstr>
      <vt:lpstr>SVĚTLA!Oblast_tisku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Jiří Jelínek</dc:creator>
  <cp:keywords/>
  <dc:description/>
  <cp:lastModifiedBy>Dyluš Vojtěch</cp:lastModifiedBy>
  <cp:revision/>
  <cp:lastPrinted>2024-09-16T08:02:52Z</cp:lastPrinted>
  <dcterms:created xsi:type="dcterms:W3CDTF">2020-08-10T08:53:14Z</dcterms:created>
  <dcterms:modified xsi:type="dcterms:W3CDTF">2024-10-18T07:54:48Z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1029	1029</vt:lpwstr>
  </property>
</Properties>
</file>