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activeTab="7"/>
  </bookViews>
  <sheets>
    <sheet name="REKAPITULACE" sheetId="1" r:id="rId1"/>
    <sheet name="mimozáruční opravy MP" sheetId="2" r:id="rId2"/>
    <sheet name="VRN" sheetId="3" r:id="rId3"/>
    <sheet name="HSV, PSV" sheetId="4" r:id="rId4"/>
    <sheet name="ZTI" sheetId="5" r:id="rId5"/>
    <sheet name="Vytápění" sheetId="6" r:id="rId6"/>
    <sheet name="Silnoproud" sheetId="7" r:id="rId7"/>
    <sheet name="VZT" sheetId="8" r:id="rId8"/>
    <sheet name="Chlazení" sheetId="9" r:id="rId9"/>
    <sheet name="MaR" sheetId="10" r:id="rId10"/>
  </sheets>
  <definedNames>
    <definedName name="_xlnm.Print_Area" localSheetId="0">'REKAPITULACE'!$A$2:$F$28</definedName>
  </definedNames>
  <calcPr fullCalcOnLoad="1"/>
</workbook>
</file>

<file path=xl/sharedStrings.xml><?xml version="1.0" encoding="utf-8"?>
<sst xmlns="http://schemas.openxmlformats.org/spreadsheetml/2006/main" count="3332" uniqueCount="1029">
  <si>
    <t>O</t>
  </si>
  <si>
    <t>ČP</t>
  </si>
  <si>
    <t>Typ položky</t>
  </si>
  <si>
    <t>Kód položky</t>
  </si>
  <si>
    <t>Popis</t>
  </si>
  <si>
    <t>MJ</t>
  </si>
  <si>
    <t>Množství</t>
  </si>
  <si>
    <t>J. cena indexovaná</t>
  </si>
  <si>
    <t>Celková cena</t>
  </si>
  <si>
    <t xml:space="preserve"> </t>
  </si>
  <si>
    <t>D</t>
  </si>
  <si>
    <t>HSV</t>
  </si>
  <si>
    <t>Práce a dodávky HSV</t>
  </si>
  <si>
    <t>6</t>
  </si>
  <si>
    <t>Úpravy povrchů, podlahy a osazování výplní</t>
  </si>
  <si>
    <t>K</t>
  </si>
  <si>
    <t>kpl</t>
  </si>
  <si>
    <t>9</t>
  </si>
  <si>
    <t>Ostatní konstrukce a práce, bourání</t>
  </si>
  <si>
    <t>m2</t>
  </si>
  <si>
    <t>m3</t>
  </si>
  <si>
    <t>m</t>
  </si>
  <si>
    <t>997</t>
  </si>
  <si>
    <t>Přesun sutě</t>
  </si>
  <si>
    <t>998</t>
  </si>
  <si>
    <t>Přesun hmot</t>
  </si>
  <si>
    <t>PSV</t>
  </si>
  <si>
    <t>Práce a dodávky PSV</t>
  </si>
  <si>
    <t>kus</t>
  </si>
  <si>
    <t>767</t>
  </si>
  <si>
    <t>Konstrukce zámečnické</t>
  </si>
  <si>
    <t>784</t>
  </si>
  <si>
    <t>Dokončovací práce - malby a tapety</t>
  </si>
  <si>
    <t>Stavba:</t>
  </si>
  <si>
    <t>Místo:</t>
  </si>
  <si>
    <t>Datum:</t>
  </si>
  <si>
    <t>Objednavatel:</t>
  </si>
  <si>
    <t>Česká Národní Banka</t>
  </si>
  <si>
    <t>Projektant:</t>
  </si>
  <si>
    <t>Zhotovitel:</t>
  </si>
  <si>
    <t>Zpracovatel:</t>
  </si>
  <si>
    <t>DPH</t>
  </si>
  <si>
    <t>1</t>
  </si>
  <si>
    <t>2</t>
  </si>
  <si>
    <t>16</t>
  </si>
  <si>
    <t>M</t>
  </si>
  <si>
    <t>32</t>
  </si>
  <si>
    <t>CENOVÁ TABULKA - VZT</t>
  </si>
  <si>
    <t>VZT</t>
  </si>
  <si>
    <t>Chlazení</t>
  </si>
  <si>
    <t>Podružný materiál</t>
  </si>
  <si>
    <t>Tuhá elektroinstalační trubka 1520</t>
  </si>
  <si>
    <t>Zpracování aplikačního software pro centrálu</t>
  </si>
  <si>
    <t>Koordinace prací se souvisejícími profesemi</t>
  </si>
  <si>
    <t>Komplexní zkoušky systému MaR</t>
  </si>
  <si>
    <t>Měření a regulace</t>
  </si>
  <si>
    <t>Stavební přípomoce</t>
  </si>
  <si>
    <t>Ústřední vytápění</t>
  </si>
  <si>
    <t>Celkem bez DPH</t>
  </si>
  <si>
    <t>Celkem vč. DPH</t>
  </si>
  <si>
    <t>Rooseveltova č.p. 419 a Sukova č.p. 576, Brno</t>
  </si>
  <si>
    <t>CENOVÁ TABULKA - Silnoproud</t>
  </si>
  <si>
    <t>Elektroinstalace - silnoproud</t>
  </si>
  <si>
    <t>VRN</t>
  </si>
  <si>
    <t>Zdravotechnika</t>
  </si>
  <si>
    <t>CENOVÁ TABULKA - ZTI</t>
  </si>
  <si>
    <t>ZTI</t>
  </si>
  <si>
    <t>Vedlejší rozpočtové náklady</t>
  </si>
  <si>
    <t>VRN3</t>
  </si>
  <si>
    <t>Zařízení staveniště</t>
  </si>
  <si>
    <t>030001000</t>
  </si>
  <si>
    <t>VRN4</t>
  </si>
  <si>
    <t>Inženýrská činnost</t>
  </si>
  <si>
    <t>040001000</t>
  </si>
  <si>
    <t>VRN6</t>
  </si>
  <si>
    <t>Územní vlivy</t>
  </si>
  <si>
    <t>060001000</t>
  </si>
  <si>
    <t>VRN7</t>
  </si>
  <si>
    <t>Provozní vlivy</t>
  </si>
  <si>
    <t>070001000</t>
  </si>
  <si>
    <t>VRN9</t>
  </si>
  <si>
    <t>Ostatní náklady</t>
  </si>
  <si>
    <t>CENOVÁ TABULKA - Chlazení</t>
  </si>
  <si>
    <t>CENOVÁ TABULKA - VRN</t>
  </si>
  <si>
    <t>CENOVÁ TABULKA - Stavební část</t>
  </si>
  <si>
    <t>VRN1</t>
  </si>
  <si>
    <t>Průzkumné, geodetické a projektové práce</t>
  </si>
  <si>
    <t>Měření a regulace pro chlazení</t>
  </si>
  <si>
    <t>Kontrolní rozpočet</t>
  </si>
  <si>
    <t>CENOVÁ TABULKA - Měření a regulace pro chlazení</t>
  </si>
  <si>
    <t>783</t>
  </si>
  <si>
    <t>Ostatní náklady - zajištění zaškolení obsluhy</t>
  </si>
  <si>
    <t>090001002</t>
  </si>
  <si>
    <t>090001003</t>
  </si>
  <si>
    <t>090001004</t>
  </si>
  <si>
    <t xml:space="preserve">Zpracovatel:    </t>
  </si>
  <si>
    <t>12/2022</t>
  </si>
  <si>
    <t>949101111</t>
  </si>
  <si>
    <t>Lešení pomocné pro objekty pozemních staveb s lešeňovou podlahou v do 1,9 m zatížení do 150 kg/m2</t>
  </si>
  <si>
    <t>997013216</t>
  </si>
  <si>
    <t>Vnitrostaveništní doprava suti a vybouraných hmot pro budovy v přes 18 do 21 m ručně</t>
  </si>
  <si>
    <t>t</t>
  </si>
  <si>
    <t>3</t>
  </si>
  <si>
    <t>997013501</t>
  </si>
  <si>
    <t>Odvoz suti a vybouraných hmot na skládku nebo meziskládku do 1 km se složením</t>
  </si>
  <si>
    <t>4</t>
  </si>
  <si>
    <t>997013509</t>
  </si>
  <si>
    <t>Příplatek k odvozu suti a vybouraných hmot na skládku ZKD 1 km přes 1 km</t>
  </si>
  <si>
    <t>5</t>
  </si>
  <si>
    <t>997013631</t>
  </si>
  <si>
    <t>Poplatek za uložení na skládce (skládkovné) stavebního odpadu směsného kód odpadu 17 09 04</t>
  </si>
  <si>
    <t>998018003</t>
  </si>
  <si>
    <t>Přesun hmot ruční pro budovy v přes 12 do 24 m</t>
  </si>
  <si>
    <t>741</t>
  </si>
  <si>
    <t>D1</t>
  </si>
  <si>
    <t>1.1  ROZVADĚČE</t>
  </si>
  <si>
    <t>7</t>
  </si>
  <si>
    <t>Pol106</t>
  </si>
  <si>
    <t>soubor</t>
  </si>
  <si>
    <t>8</t>
  </si>
  <si>
    <t>Pol107</t>
  </si>
  <si>
    <t>D2</t>
  </si>
  <si>
    <t>1.7 MONTÁŽNÍ MATERIÁL</t>
  </si>
  <si>
    <t>Pol108</t>
  </si>
  <si>
    <t>KABEL CYKY-J  3 x 1.5</t>
  </si>
  <si>
    <t>10</t>
  </si>
  <si>
    <t>Pol109</t>
  </si>
  <si>
    <t>KABEL CYKY-J  4 x 1.5</t>
  </si>
  <si>
    <t>11</t>
  </si>
  <si>
    <t>12</t>
  </si>
  <si>
    <t>13</t>
  </si>
  <si>
    <t>Pol110</t>
  </si>
  <si>
    <t>14</t>
  </si>
  <si>
    <t>Pol111</t>
  </si>
  <si>
    <t>15</t>
  </si>
  <si>
    <t>Pol112</t>
  </si>
  <si>
    <t>VODIČ CY 6 - ochranné pospojování</t>
  </si>
  <si>
    <t>Pol113</t>
  </si>
  <si>
    <t>Krabice odbočná elektroinstalační (včetně svorkovnice)</t>
  </si>
  <si>
    <t>17</t>
  </si>
  <si>
    <t>Pol114</t>
  </si>
  <si>
    <t>18</t>
  </si>
  <si>
    <t>Pol115</t>
  </si>
  <si>
    <t>Protipožární ucpávka</t>
  </si>
  <si>
    <t>19</t>
  </si>
  <si>
    <t>Pol116</t>
  </si>
  <si>
    <t>1425 K50 MONOFLEX EN 320 N PVC</t>
  </si>
  <si>
    <t>20</t>
  </si>
  <si>
    <t>Pol117</t>
  </si>
  <si>
    <t>1440 K25 MONOFLEX EN 320 N PVC</t>
  </si>
  <si>
    <t>21</t>
  </si>
  <si>
    <t>Pol118</t>
  </si>
  <si>
    <t>Tuhá elektroinstalační trubka 1525</t>
  </si>
  <si>
    <t>22</t>
  </si>
  <si>
    <t>Pol119</t>
  </si>
  <si>
    <t>Tuhá elektroinstalační trubka 1540</t>
  </si>
  <si>
    <t>23</t>
  </si>
  <si>
    <t>Pol120</t>
  </si>
  <si>
    <t>Žlab MERKUR 50/50 - za 1 m + podpěra</t>
  </si>
  <si>
    <t>D3</t>
  </si>
  <si>
    <t>2.1  MONTÁŽNÍ PRÁCE</t>
  </si>
  <si>
    <t>24</t>
  </si>
  <si>
    <t>Pol121</t>
  </si>
  <si>
    <t>Úprava zapojení rozvaděče R3.2, R02 (strojovna VZT 3.NP, 2.PP)</t>
  </si>
  <si>
    <t>hod</t>
  </si>
  <si>
    <t>25</t>
  </si>
  <si>
    <t>Pol122</t>
  </si>
  <si>
    <t>Osazení elektroinstalačních krabic na omítku</t>
  </si>
  <si>
    <t>26</t>
  </si>
  <si>
    <t>Pol123</t>
  </si>
  <si>
    <t>Osazení zářivkového svítidla na strop</t>
  </si>
  <si>
    <t>27</t>
  </si>
  <si>
    <t>Pol124</t>
  </si>
  <si>
    <t>Vybudování kabelových tras (trubky, lišty)</t>
  </si>
  <si>
    <t>28</t>
  </si>
  <si>
    <t>Pol125</t>
  </si>
  <si>
    <t>Vybudování kabelových tras (žlaby) do 62/50</t>
  </si>
  <si>
    <t>29</t>
  </si>
  <si>
    <t>Pol126</t>
  </si>
  <si>
    <t>Položení a svazkování silových kabelů</t>
  </si>
  <si>
    <t>30</t>
  </si>
  <si>
    <t>Pol127</t>
  </si>
  <si>
    <t>Provedení ochranného pospojování vodičem CY</t>
  </si>
  <si>
    <t>31</t>
  </si>
  <si>
    <t>Pol128</t>
  </si>
  <si>
    <t>Zapojení kabelů na straně rozvaděčů a periferií</t>
  </si>
  <si>
    <t>Pol129</t>
  </si>
  <si>
    <t>33</t>
  </si>
  <si>
    <t>Pol130</t>
  </si>
  <si>
    <t>Montáž a demontáž zařízení</t>
  </si>
  <si>
    <t>D4</t>
  </si>
  <si>
    <t>2.4  OSTATNÍ SLUŽBY</t>
  </si>
  <si>
    <t>34</t>
  </si>
  <si>
    <t>Pol131</t>
  </si>
  <si>
    <t>35</t>
  </si>
  <si>
    <t>Pol132</t>
  </si>
  <si>
    <t>Projektová dokumentace výrobní</t>
  </si>
  <si>
    <t>36</t>
  </si>
  <si>
    <t>Pol133</t>
  </si>
  <si>
    <t>Projektová dokumentace stupeň SS</t>
  </si>
  <si>
    <t>37</t>
  </si>
  <si>
    <t>Pol134</t>
  </si>
  <si>
    <t>Administrace a vedení zakázky</t>
  </si>
  <si>
    <t>38</t>
  </si>
  <si>
    <t>Pol135</t>
  </si>
  <si>
    <t>Revize elektro</t>
  </si>
  <si>
    <t>39</t>
  </si>
  <si>
    <t>Pol136</t>
  </si>
  <si>
    <t>Doprava a přesun osob a materiálu v době zakázky</t>
  </si>
  <si>
    <t>40</t>
  </si>
  <si>
    <t>Pol137</t>
  </si>
  <si>
    <t>Nahlášení a zajištění závazného stanoviska TIČR k montáži MaR</t>
  </si>
  <si>
    <t>Svislé a kompletní konstrukce</t>
  </si>
  <si>
    <t>310238211</t>
  </si>
  <si>
    <t>Zazdívka otvorů pl přes 0,25 do 1 m2 ve zdivu nadzákladovém cihlami pálenými na MVC</t>
  </si>
  <si>
    <t>340271021</t>
  </si>
  <si>
    <t>Zazdívka otvorů v příčkách nebo stěnách pl přes 0,25 do 1 m2 tvárnicemi pórobetonovými tl 100 mm</t>
  </si>
  <si>
    <t>611131121</t>
  </si>
  <si>
    <t>Penetrační disperzní nátěr vnitřních stropů nanášený ručně</t>
  </si>
  <si>
    <t>611315422</t>
  </si>
  <si>
    <t>Oprava vnitřní vápenné štukové omítky stropů v rozsahu plochy přes 10 do 30 %</t>
  </si>
  <si>
    <t>611325222</t>
  </si>
  <si>
    <t>Vápenocementová štuková omítka malých ploch přes 0,09 do 0,25 m2 na stropech</t>
  </si>
  <si>
    <t>612131121</t>
  </si>
  <si>
    <t>Penetrační disperzní nátěr vnitřních stěn nanášený ručně</t>
  </si>
  <si>
    <t>612142001</t>
  </si>
  <si>
    <t>Potažení vnitřních stěn sklovláknitým pletivem vtlačeným do tenkovrstvé hmoty</t>
  </si>
  <si>
    <t>612311131</t>
  </si>
  <si>
    <t>Potažení vnitřních stěn vápenným štukem tloušťky do 3 mm</t>
  </si>
  <si>
    <t>612325222</t>
  </si>
  <si>
    <t>Vápenocementová štuková omítka malých ploch přes 0,09 do 0,25 m2 na stěnách</t>
  </si>
  <si>
    <t>619991001</t>
  </si>
  <si>
    <t>Zakrytí podlah fólií přilepenou lepící páskou</t>
  </si>
  <si>
    <t>619991011</t>
  </si>
  <si>
    <t>Obalení konstrukcí a prvků fólií přilepenou lepící páskou</t>
  </si>
  <si>
    <t>619995001</t>
  </si>
  <si>
    <t>Začištění omítek kolem oken, dveří, podlah nebo obkladů</t>
  </si>
  <si>
    <t>619996117</t>
  </si>
  <si>
    <t>Ochrana podlahy obedněním z OSB desek</t>
  </si>
  <si>
    <t>619996137</t>
  </si>
  <si>
    <t>Ochrana samostatných konstrukcí a prvků obedněním z OSB desek</t>
  </si>
  <si>
    <t>619996145</t>
  </si>
  <si>
    <t>Ochrana konstrukcí nebo samostatných prvků obalením geotextilií</t>
  </si>
  <si>
    <t>952901111</t>
  </si>
  <si>
    <t>Vyčištění budov bytové a občanské výstavby při výšce podlaží do 4 m</t>
  </si>
  <si>
    <t>953943305.1</t>
  </si>
  <si>
    <t>Stavební přípomoce řemesel - zednické práce - nespecifikované práce (zahození prostupů, rýh, začištění prostupů, začištění omítek, atd.) vč. dodávky materiálu - ostatní TZ a PD</t>
  </si>
  <si>
    <t>971042441</t>
  </si>
  <si>
    <t>Vybourání otvorů v betonových příčkách a zdech pl do 0,25 m2 tl do 300 mm</t>
  </si>
  <si>
    <t>977151113</t>
  </si>
  <si>
    <t>Jádrové vrty diamantovými korunkami do stavebních materiálů D přes 40 do 50 mm</t>
  </si>
  <si>
    <t>977151121</t>
  </si>
  <si>
    <t>Jádrové vrty diamantovými korunkami do stavebních materiálů D přes 110 do 120 mm</t>
  </si>
  <si>
    <t>997013609</t>
  </si>
  <si>
    <t>Poplatek za uložení na skládce (skládkovné) stavebního odpadu ze směsí nebo oddělených frakcí betonu, cihel a keramických výrobků kód odpadu 17 01 07</t>
  </si>
  <si>
    <t>997013812</t>
  </si>
  <si>
    <t>Poplatek za uložení na skládce (skládkovné) stavebního odpadu na bázi sádry kód odpadu 17 08 02</t>
  </si>
  <si>
    <t>713</t>
  </si>
  <si>
    <t>Izolace tepelné</t>
  </si>
  <si>
    <t>713131151</t>
  </si>
  <si>
    <t>Montáž izolace tepelné stěn a základů volně vloženými rohožemi, pásy, dílci, deskami 1 vrstva</t>
  </si>
  <si>
    <t>63148102</t>
  </si>
  <si>
    <t>deska tepelně izolační minerální univerzální λ=0,038-0,039 tl 60mm</t>
  </si>
  <si>
    <t>998713203</t>
  </si>
  <si>
    <t>Přesun hmot procentní pro izolace tepelné v objektech v přes 12 do 24 m</t>
  </si>
  <si>
    <t>%</t>
  </si>
  <si>
    <t>763</t>
  </si>
  <si>
    <t>Konstrukce suché výstavby</t>
  </si>
  <si>
    <t>763112931</t>
  </si>
  <si>
    <t>Vyspravení SDK příčky, předsazené stěny pl přes 0,1 do 0,25 m2 deska 1xA 12,5</t>
  </si>
  <si>
    <t>763112951</t>
  </si>
  <si>
    <t>Vyspravení SDK příčky, předsazené stěny pl přes 0,25 do 0,5 m2 deska 1xA 12,5</t>
  </si>
  <si>
    <t>763112985</t>
  </si>
  <si>
    <t>Vyspravení SDK příčky, předsazené stěny pl přes 1 do 1,5 m2 deska 1xA 12,5</t>
  </si>
  <si>
    <t>763121413</t>
  </si>
  <si>
    <t>SDK stěna předsazená tl 87,5 mm profil CW+UW 75 deska 1xA 12,5 bez izolace EI 15</t>
  </si>
  <si>
    <t>763131821</t>
  </si>
  <si>
    <t>Demontáž SDK podhledu s dvouvrstvou nosnou kcí z ocelových profilů opláštění jednoduché</t>
  </si>
  <si>
    <t>763164647</t>
  </si>
  <si>
    <t>SDK obklad kcí tvaru U š do 1,2 m desky 2xDFH2 12,5</t>
  </si>
  <si>
    <t>998763403</t>
  </si>
  <si>
    <t>Přesun hmot procentní pro sádrokartonové konstrukce v objektech v přes 12 do 24 m</t>
  </si>
  <si>
    <t>767590120</t>
  </si>
  <si>
    <t>Montáž podlahového roštu šroubovaného</t>
  </si>
  <si>
    <t>kg</t>
  </si>
  <si>
    <t>767590120.R</t>
  </si>
  <si>
    <t>Montáž podlahového šroubovaného - krytu stávajícího</t>
  </si>
  <si>
    <t>41</t>
  </si>
  <si>
    <t>767590840.R</t>
  </si>
  <si>
    <t>Demontáž krytu stávajícího pro zpětné použití</t>
  </si>
  <si>
    <t>42</t>
  </si>
  <si>
    <t>767995111</t>
  </si>
  <si>
    <t>Montáž ostatních atypických zámečnických konstrukcí hmotnosti do 5 kg</t>
  </si>
  <si>
    <t>43</t>
  </si>
  <si>
    <t>13010402</t>
  </si>
  <si>
    <t>úhelník ocelový rovnostranný jakost S235JR (11 375) 25x25x3mm</t>
  </si>
  <si>
    <t>44</t>
  </si>
  <si>
    <t>13010404</t>
  </si>
  <si>
    <t>úhelník ocelový rovnostranný jakost S235JR (11 375) 30x30x3mm</t>
  </si>
  <si>
    <t>45</t>
  </si>
  <si>
    <t>13010282</t>
  </si>
  <si>
    <t>tyč ocelová plochá jakost S235JR (11 375) 100x5mm</t>
  </si>
  <si>
    <t>46</t>
  </si>
  <si>
    <t>767995112</t>
  </si>
  <si>
    <t>Montáž atypických zámečnických konstrukcí hm přes 5 do 10 kg</t>
  </si>
  <si>
    <t>47</t>
  </si>
  <si>
    <t>55347052</t>
  </si>
  <si>
    <t>rošt podlahový svařovaný žárově zinkovaný velikost 30/3mm 500x1000mm</t>
  </si>
  <si>
    <t>48</t>
  </si>
  <si>
    <t>767995113</t>
  </si>
  <si>
    <t>Montáž atypických zámečnických konstrukcí hm přes 10 do 20 kg</t>
  </si>
  <si>
    <t>49</t>
  </si>
  <si>
    <t>13611306</t>
  </si>
  <si>
    <t>plech ocelový černý žebrovaný S235JR slza tl 5mm tabule - kryt nový</t>
  </si>
  <si>
    <t>50</t>
  </si>
  <si>
    <t>767996801</t>
  </si>
  <si>
    <t>Demontáž atypických zámečnických konstrukcí rozebráním hm jednotlivých dílů do 50 kg - stávajících roštů</t>
  </si>
  <si>
    <t>51</t>
  </si>
  <si>
    <t>998767203</t>
  </si>
  <si>
    <t>Přesun hmot procentní pro zámečnické konstrukce v objektech v přes 12 do 24 m</t>
  </si>
  <si>
    <t>781</t>
  </si>
  <si>
    <t>Dokončovací práce - obklady</t>
  </si>
  <si>
    <t>52</t>
  </si>
  <si>
    <t>781121011</t>
  </si>
  <si>
    <t>Nátěr penetrační na stěnu</t>
  </si>
  <si>
    <t>53</t>
  </si>
  <si>
    <t>781131112</t>
  </si>
  <si>
    <t>Izolace pod obklad nátěrem nebo stěrkou ve dvou vrstvách</t>
  </si>
  <si>
    <t>54</t>
  </si>
  <si>
    <t>781131232</t>
  </si>
  <si>
    <t>Izolace pod obklad těsnícími pásy pro styčné nebo dilatační spáry</t>
  </si>
  <si>
    <t>55</t>
  </si>
  <si>
    <t>781474115</t>
  </si>
  <si>
    <t>Montáž obkladů vnitřních keramických hladkých přes 22 do 25 ks/m2 lepených flexibilním lepidlem</t>
  </si>
  <si>
    <t>56</t>
  </si>
  <si>
    <t>59761039</t>
  </si>
  <si>
    <t>obklad keramický hladký přes 22 do 25ks/m2</t>
  </si>
  <si>
    <t>57</t>
  </si>
  <si>
    <t>781477111</t>
  </si>
  <si>
    <t>Příplatek k montáži obkladů vnitřních keramických hladkých za plochu do 10 m2</t>
  </si>
  <si>
    <t>58</t>
  </si>
  <si>
    <t>781494111</t>
  </si>
  <si>
    <t>Plastové profily rohové lepené flexibilním lepidlem</t>
  </si>
  <si>
    <t>59</t>
  </si>
  <si>
    <t>781495115</t>
  </si>
  <si>
    <t>Spárování vnitřních obkladů silikonem</t>
  </si>
  <si>
    <t>60</t>
  </si>
  <si>
    <t>781495184</t>
  </si>
  <si>
    <t>Řezání pracnější rovné keramických obkladaček</t>
  </si>
  <si>
    <t>61</t>
  </si>
  <si>
    <t>998781203</t>
  </si>
  <si>
    <t>Přesun hmot procentní pro obklady keramické v objektech v přes 12 do 24 m</t>
  </si>
  <si>
    <t>Dokončovací práce - nátěry</t>
  </si>
  <si>
    <t>62</t>
  </si>
  <si>
    <t>783301311</t>
  </si>
  <si>
    <t>Odmaštění zámečnických konstrukcí vodou ředitelným odmašťovačem</t>
  </si>
  <si>
    <t>63</t>
  </si>
  <si>
    <t>783324101</t>
  </si>
  <si>
    <t>Základní jednonásobný akrylátový nátěr zámečnických konstrukcí</t>
  </si>
  <si>
    <t>64</t>
  </si>
  <si>
    <t>783325101</t>
  </si>
  <si>
    <t>Mezinátěr jednonásobný akrylátový mezinátěr zámečnických konstrukcí</t>
  </si>
  <si>
    <t>65</t>
  </si>
  <si>
    <t>783327101</t>
  </si>
  <si>
    <t>Krycí jednonásobný akrylátový nátěr zámečnických konstrukcí</t>
  </si>
  <si>
    <t>66</t>
  </si>
  <si>
    <t>784181111</t>
  </si>
  <si>
    <t>Základní silikátová jednonásobná bezbarvá penetrace podkladu v místnostech v do 3,80 m</t>
  </si>
  <si>
    <t>67</t>
  </si>
  <si>
    <t>784211101</t>
  </si>
  <si>
    <t>Dvojnásobné bílé malby ze směsí za mokra výborně oděruvzdorných v místnostech v do 3,80 m</t>
  </si>
  <si>
    <t>952901085.R</t>
  </si>
  <si>
    <t xml:space="preserve">Stavební přípomoce řemesel - ostatní dle PD, tabulek a TZ </t>
  </si>
  <si>
    <t>952901089.R</t>
  </si>
  <si>
    <t>Demontážní práce prvků a zpětné montáže - ostatní dle PD, tabulek a TZ</t>
  </si>
  <si>
    <t>952902031</t>
  </si>
  <si>
    <t>Čištění budov omytí hladkých podlah</t>
  </si>
  <si>
    <t>721</t>
  </si>
  <si>
    <t>Zdravotechnika - vnitřní kanalizace</t>
  </si>
  <si>
    <t>721170972</t>
  </si>
  <si>
    <t>Potrubí z PVC krácení trub DN 50</t>
  </si>
  <si>
    <t>721171903</t>
  </si>
  <si>
    <t>Potrubí z PP vsazení odbočky do hrdla DN 50</t>
  </si>
  <si>
    <t>721171913</t>
  </si>
  <si>
    <t>Potrubí z PP propojení potrubí DN 50</t>
  </si>
  <si>
    <t>721173723</t>
  </si>
  <si>
    <t>Potrubí kanalizační z PE připojovací DN 50</t>
  </si>
  <si>
    <t>721229111</t>
  </si>
  <si>
    <t>Montáž zápachové uzávěrky pro pračku a myčku do DN 50 ostatní typ</t>
  </si>
  <si>
    <t>55161005</t>
  </si>
  <si>
    <t>souprava připojovací stavitelná bílá</t>
  </si>
  <si>
    <t>sada</t>
  </si>
  <si>
    <t>721910922</t>
  </si>
  <si>
    <t>Pročištění svodů ležatých DN do 300</t>
  </si>
  <si>
    <t>998721203</t>
  </si>
  <si>
    <t>Přesun hmot procentní pro vnitřní kanalizace v objektech v přes 12 do 24 m</t>
  </si>
  <si>
    <t>722</t>
  </si>
  <si>
    <t>Zdravotechnika - vnitřní vodovod</t>
  </si>
  <si>
    <t>722170804</t>
  </si>
  <si>
    <t>Demontáž rozvodů vody z plastů D přes 25 do 50</t>
  </si>
  <si>
    <t>722171912</t>
  </si>
  <si>
    <t>Potrubí plastové odříznutí trubky D přes 16 do 20 mm</t>
  </si>
  <si>
    <t>722171934</t>
  </si>
  <si>
    <t>Potrubí plastové výměna trub nebo tvarovek D přes 25 do 32 mm</t>
  </si>
  <si>
    <t>28654199</t>
  </si>
  <si>
    <t>redukce PPR vnitřní/vnější PPR D 32x20mm</t>
  </si>
  <si>
    <t>28654076</t>
  </si>
  <si>
    <t>T-kus jednoznačný PPR D 32mm</t>
  </si>
  <si>
    <t>722173914</t>
  </si>
  <si>
    <t>Potrubí plastové spoje svar polyfuze D přes 25 do 32 mm</t>
  </si>
  <si>
    <t>722174004</t>
  </si>
  <si>
    <t>Potrubí vodovodní plastové PPR svar polyfúze PN 16 D 32x4,4 mm</t>
  </si>
  <si>
    <t>722179191</t>
  </si>
  <si>
    <t>Příplatek k rozvodu vody z plastů za malý rozsah prací na zakázce do 20 m</t>
  </si>
  <si>
    <t>722182013</t>
  </si>
  <si>
    <t>Podpůrný žlab pro potrubí D 32</t>
  </si>
  <si>
    <t>722190402</t>
  </si>
  <si>
    <t>Vyvedení a upevnění výpustku DN přes 25 do 50</t>
  </si>
  <si>
    <t>998722203</t>
  </si>
  <si>
    <t>Přesun hmot procentní pro vnitřní vodovod v objektech v přes 12 do 24 m</t>
  </si>
  <si>
    <t>997013814r01</t>
  </si>
  <si>
    <t xml:space="preserve">Poplatek za uložení na skládce (skládkovné) </t>
  </si>
  <si>
    <t>713300822</t>
  </si>
  <si>
    <t>Izolace tepelné odstranění pásů nebo folií z těles plochy tvarové</t>
  </si>
  <si>
    <t>713311221</t>
  </si>
  <si>
    <t>Montáž izolace tepelné těles plocha tvarová 1x pásy s Al fólií</t>
  </si>
  <si>
    <t>63153754</t>
  </si>
  <si>
    <t>deska izolační z minerální vlny pro technickou izolaci s Al fólií 55kg/m3 max.teplota do 500°C tl 50mm</t>
  </si>
  <si>
    <t>713410831</t>
  </si>
  <si>
    <t>Odstranění izolace tepelné potrubí pásy nebo rohožemi s AL fólií staženými drátem tl do 50 mm</t>
  </si>
  <si>
    <t>713410833</t>
  </si>
  <si>
    <t>Odstranění izolace tepelné potrubí pásy nebo rohožemi s AL fólií staženými drátem tl přes 50 mm</t>
  </si>
  <si>
    <t>713463132</t>
  </si>
  <si>
    <t>Montáž izolace tepelné potrubí potrubními pouzdry bez úpravy slepenými 1x tl izolace přes 25 do 50 mm</t>
  </si>
  <si>
    <t>63154532</t>
  </si>
  <si>
    <t>pouzdro izolační potrubní z minerální vlny s Al fólií max. 250/100°C 35/30mm</t>
  </si>
  <si>
    <t>63154533</t>
  </si>
  <si>
    <t>pouzdro izolační potrubní z minerální vlny s Al fólií max. 250/100°C 42/30mm</t>
  </si>
  <si>
    <t>63154574</t>
  </si>
  <si>
    <t>pouzdro izolační potrubní z minerální vlny s Al fólií max. 250/100°C 48/40mm</t>
  </si>
  <si>
    <t>713463133</t>
  </si>
  <si>
    <t>Montáž izolace tepelné potrubí potrubními pouzdry bez úpravy slepenými 1x tl izolace přes 50 do 100 mm</t>
  </si>
  <si>
    <t>63154608</t>
  </si>
  <si>
    <t>pouzdro izolační potrubní z minerální vlny s Al fólií max. 250/100°C 89/50mm</t>
  </si>
  <si>
    <t>732</t>
  </si>
  <si>
    <t>Ústřední vytápění - strojovny</t>
  </si>
  <si>
    <t>732214813r01</t>
  </si>
  <si>
    <t>Vypuštění systému ÚT 200l</t>
  </si>
  <si>
    <t>732291915R01</t>
  </si>
  <si>
    <t>Napuštění systému ÚT 200L</t>
  </si>
  <si>
    <t>732420811</t>
  </si>
  <si>
    <t>Demontáž čerpadla oběhového spirálního DN 25</t>
  </si>
  <si>
    <t>732420812</t>
  </si>
  <si>
    <t>Demontáž čerpadla oběhového spirálního DN 40</t>
  </si>
  <si>
    <t>732421402r01</t>
  </si>
  <si>
    <t>Čerpadlo teplovodní mokroběžné závitové oběhové DN 25 výtlak 2,5 m při průtoku 1 m3/h pro vytápění</t>
  </si>
  <si>
    <t>732421406.r01</t>
  </si>
  <si>
    <t>Čerpadlo teplovodní mokroběžné závitové oběhové DN 25 výtlak 3,5 m při průtoku 2,2 m3/h pro vytápění</t>
  </si>
  <si>
    <t>732421412r01</t>
  </si>
  <si>
    <t>Čerpadlo teplovodní mokroběžné závitové oběhové DN 25 výtlak 4,5 m při průtoku 1 m3/h pro vytápění</t>
  </si>
  <si>
    <t>732421415.r01</t>
  </si>
  <si>
    <t>Čerpadlo teplovodní mokroběžné závitové oběhové DN 25 výtlak 4,5 m při průtoku 2,5 m3/h pro vytápění</t>
  </si>
  <si>
    <t>732421453.r01</t>
  </si>
  <si>
    <t>Čerpadlo teplovodní mokroběžné závitové oběhové DN 32 výtlak 4,5 m při průtoku 4,0 m3/h pro vytápění</t>
  </si>
  <si>
    <t>998732202</t>
  </si>
  <si>
    <t>Přesun hmot procentní pro strojovny v objektech v přes 6 do 12 m</t>
  </si>
  <si>
    <t>733</t>
  </si>
  <si>
    <t>Ústřední vytápění - rozvodné potrubí</t>
  </si>
  <si>
    <t>733110806</t>
  </si>
  <si>
    <t>Demontáž potrubí ocelového závitového DN přes 15 do 32</t>
  </si>
  <si>
    <t>733110808</t>
  </si>
  <si>
    <t>Demontáž potrubí ocelového závitového DN přes 32 do 50</t>
  </si>
  <si>
    <t>733111113</t>
  </si>
  <si>
    <t>Potrubí ocelové závitové černé bezešvé běžné v kotelnách nebo strojovnách DN 15</t>
  </si>
  <si>
    <t>733111115</t>
  </si>
  <si>
    <t>Potrubí ocelové závitové černé bezešvé běžné v kotelnách nebo strojovnách DN 25</t>
  </si>
  <si>
    <t>733111117</t>
  </si>
  <si>
    <t>Potrubí ocelové závitové černé bezešvé běžné v kotelnách nebo strojovnách DN 40</t>
  </si>
  <si>
    <t>733190107</t>
  </si>
  <si>
    <t>Zkouška těsnosti potrubí ocelové závitové DN do 40</t>
  </si>
  <si>
    <t>998733203</t>
  </si>
  <si>
    <t>Přesun hmot procentní pro rozvody potrubí v objektech v přes 12 do 24 m</t>
  </si>
  <si>
    <t>734</t>
  </si>
  <si>
    <t>Ústřední vytápění - armatury</t>
  </si>
  <si>
    <t>734200811</t>
  </si>
  <si>
    <t>Demontáž armatury závitové s jedním závitem přes G 1/2 do G 1/2</t>
  </si>
  <si>
    <t>734200813</t>
  </si>
  <si>
    <t>Demontáž armatury závitové s jedním závitem přes G 1 do G 6,4</t>
  </si>
  <si>
    <t>734200833</t>
  </si>
  <si>
    <t>Demontáž armatury závitové se třemi závity přes G 1 přes G 1 do G 6/4</t>
  </si>
  <si>
    <t>734211127</t>
  </si>
  <si>
    <t>Ventil závitový odvzdušňovací G 1/2 PN 14 do 120°C automatický se zpětnou klapkou otopných těles</t>
  </si>
  <si>
    <t>734220102r01</t>
  </si>
  <si>
    <t>Ventil závitový regulační přímý vyvažovací 960kg/h - 2,2kPa, DN25, Kvs 6,4</t>
  </si>
  <si>
    <t>734220103</t>
  </si>
  <si>
    <t>Ventil závitový regulační přímý vyvažovací 2160kg/h - 3,2kPa, DN32, Kvs 12</t>
  </si>
  <si>
    <t>734220101r01</t>
  </si>
  <si>
    <t>Automatický regulátor průtoku ARP DN20 - 220-1330kg/h zdvih 5mm</t>
  </si>
  <si>
    <t>734220102.r02</t>
  </si>
  <si>
    <t>Automatický regulátor průtoku ARP DN25 - 600-3609kg/h zdvih 5,5mm</t>
  </si>
  <si>
    <t>734221679r01</t>
  </si>
  <si>
    <t>Servo 24V, 0-10V pro ventily se zdvihem 5mm kabel 1m</t>
  </si>
  <si>
    <t>734221679r02</t>
  </si>
  <si>
    <t>Servo 24V, 0-10V pro ventily se zdvihem 5,5mm kabel 1m</t>
  </si>
  <si>
    <t>734242414</t>
  </si>
  <si>
    <t>Ventil závitový zpětný přímý G 1 PN 16 do 110°C</t>
  </si>
  <si>
    <t>734242415</t>
  </si>
  <si>
    <t>Ventil závitový zpětný přímý G 5/4 PN 16 do 110°C</t>
  </si>
  <si>
    <t>734242416</t>
  </si>
  <si>
    <t>Ventil závitový zpětný přímý G 6/4 PN 16 do 110°C</t>
  </si>
  <si>
    <t>734261234</t>
  </si>
  <si>
    <t>Šroubení topenářské přímé G 3/4 PN 16 do 120°C</t>
  </si>
  <si>
    <t>734261235</t>
  </si>
  <si>
    <t>Šroubení topenářské přímé G 1 PN 16 do 120°C</t>
  </si>
  <si>
    <t>734291123</t>
  </si>
  <si>
    <t>Kohout plnící a vypouštěcí G 1/2 PN 10 do 90°C závitový</t>
  </si>
  <si>
    <t>734291264</t>
  </si>
  <si>
    <t>Filtr závitový přímý G 1 PN 30 do 110°C s vnitřními závity</t>
  </si>
  <si>
    <t>734291266</t>
  </si>
  <si>
    <t>Filtr závitový přímý G 1 1/2 PN 30 do 110°C s vnitřními závity</t>
  </si>
  <si>
    <t>734292715</t>
  </si>
  <si>
    <t>Kohout kulový přímý G 1 PN 42 do 185°C vnitřní závit</t>
  </si>
  <si>
    <t>734292716</t>
  </si>
  <si>
    <t>Kohout kulový přímý G 1 1/4 PN 42 do 185°C vnitřní závit</t>
  </si>
  <si>
    <t>734292717</t>
  </si>
  <si>
    <t>Kohout kulový přímý G 1 1/2 PN 42 do 185°C vnitřní závit</t>
  </si>
  <si>
    <t>734411127</t>
  </si>
  <si>
    <t>Teploměr technický s pevným stonkem a jímkou zadní připojení průměr 100 mm délky 100 mm</t>
  </si>
  <si>
    <t>998734203</t>
  </si>
  <si>
    <t>Přesun hmot procentní pro armatury v objektech v přes 12 do 24 m</t>
  </si>
  <si>
    <t>767995111r01</t>
  </si>
  <si>
    <t>D+M uložení potrubí (objímky, konzole, závitové tyče atd)</t>
  </si>
  <si>
    <t>783614653</t>
  </si>
  <si>
    <t>Základní antikorozní jednonásobný syntetický samozákladující potrubí DN do 50 mm</t>
  </si>
  <si>
    <t>Práce a dodávky M</t>
  </si>
  <si>
    <t>23-M</t>
  </si>
  <si>
    <t>Montáže potrubí</t>
  </si>
  <si>
    <t>230040007</t>
  </si>
  <si>
    <t>Montáž trubní díly závitové DN 1 1/4"</t>
  </si>
  <si>
    <t>230040008</t>
  </si>
  <si>
    <t>Montáž trubní díly závitové DN 1 1/2"</t>
  </si>
  <si>
    <t>31944407</t>
  </si>
  <si>
    <t>zátka litinová s vnějším závitem zinkovaná DN 5/4"</t>
  </si>
  <si>
    <t>31944408</t>
  </si>
  <si>
    <t>zátka litinová s vnějším závitem zinkovaná DN 6/4"</t>
  </si>
  <si>
    <t>HZS</t>
  </si>
  <si>
    <t>Hodinové zúčtovací sazby</t>
  </si>
  <si>
    <t>HZS2212</t>
  </si>
  <si>
    <t>Hodinová zúčtovací sazba instalatér odborný - topná zkouška</t>
  </si>
  <si>
    <t>HZS2222</t>
  </si>
  <si>
    <t>Hodinová zúčtovací sazba topenář odborný - vyvážení soustavy</t>
  </si>
  <si>
    <t>68</t>
  </si>
  <si>
    <t>HZS2322</t>
  </si>
  <si>
    <t>Stavební výpomoci</t>
  </si>
  <si>
    <t>OST</t>
  </si>
  <si>
    <t>Ostatní</t>
  </si>
  <si>
    <t>69</t>
  </si>
  <si>
    <t>pc 001</t>
  </si>
  <si>
    <t>Dokumentace skutečného provedení</t>
  </si>
  <si>
    <t>70</t>
  </si>
  <si>
    <t>pc 002</t>
  </si>
  <si>
    <t>71</t>
  </si>
  <si>
    <t>pc 003</t>
  </si>
  <si>
    <t>Mimostaveništní doprava</t>
  </si>
  <si>
    <t>Vytápění</t>
  </si>
  <si>
    <t>CENOVÁ TABULKA - Vytápění</t>
  </si>
  <si>
    <t>Silnoproud</t>
  </si>
  <si>
    <t>Rozvaděč silnoproudu strojovna VZT 3.NP - úprava silových vývodů:
12.1M1 (nově 12M1) - zrušit stykač, stávající jistič 3x20A/B a tepelnou ochranu, nahradit spouštěčem motoru SM1-4A
12.1M2 (nově 12M2) - zrušit stykač, stávající jistič 3x20A/B a tepelnou ochranu, nahradit spouštěčem motoru SM1-4A
M35 - nahradit stávající jistič 3x6A/B jističem 1x6A/B
M36 - zrušit stykač, nahradit stávající jistič 3x6A/B jističem 1x6A/B2
M41 - zrušit stykač
12.2M1, 12.2M2, M40, M37 - zrušené pohony, odpojit kabely, prvky označit jako REZERVA</t>
  </si>
  <si>
    <t>Rozvaděč sinoproudu strojovna VZT 2.PP - úprava silových vývodů:
1M1 - zrušit stykač, stávající jistič 3x20A/B a tepelnou ochranu, nahradit spouštěčem motoru SM1-10A
1M2 - zrušit stykač, stávající jistič 3x20A/B a tepelnou ochranu, nahradit spouštěčem motoru SM1-10A
D37 - zrušit stykač
D34 - zrušit stykač, nahradit stávající jistič 3x6A/B jističem 1x6A/B
M33 - zrušit stykač, nahradit stávající jistič 3x6A/B jističem 1x6A/B
2M1, 2M2, 4M1, 4M2, D38, D33, M34, M39 - zrušené pohony, odpojit kabely, prvky označit jako REZERVA</t>
  </si>
  <si>
    <t>R3.2</t>
  </si>
  <si>
    <t>R02</t>
  </si>
  <si>
    <t>LED SVÍTIDLO PRŮMYSLOVÉ, 2x15W, IP65</t>
  </si>
  <si>
    <t>1200mm 840 T8 LED TRUBICE 14,5W 1600LM</t>
  </si>
  <si>
    <t>Obecné poznámky pro uchazeče výběrového řízení:
1) Uchazeč si je plně vědom, že kontrola výkazu výměr je součástí zadávacích podmínek.
Všechna el. zařízení, systémy a konstrukce budou oceňovány a dodávány plně funkční, tj. včetně všech komponentů, upevňovacích prvků, podpor a prostupů atd. 
2) Všechny položky v tomto výkazu výměr by měly zahrnovat dodávku materiálu / zařízení, montáž, zprovoznění a připojení, pokud není výslovně uvedeno jinak.
3) Dodavatel uvede na konci každé části výkazu nebo na příslušné stránce/stránkách jakékoliv položky, sazby nebo ceny, které nemohou být zjištěny ani na jiných místech dokladů zadávací dokumentace a které požaduje posoudit, protože podle jeho zkušeností jsou nutné pro splnění požadavků, které jsou na něj smluvně kladeny.
4) Dodavatel uvede ve svislém sloupci výkazu výměr, označeném “JEDNOTKOVÁ CENA V KČ ” ke každé položce příslušnou hodnotu. Ceny za práci a materiál, které tvoří jednotkovou cenu , mají obsahovat veškeré režijní náklady, zisky a jiné výdaje atd.
5) Pokud jsou v dokumentaci u některého prvku uvedeny konkrétní typy nebo výrobci, jedná se pouze o příklad (standard). Nabízející  je může nahradit jiným prvkem se stejnými nebo kvalitativně vyššími parametry.</t>
  </si>
  <si>
    <t>42a</t>
  </si>
  <si>
    <t>Automatický regulátor průtoku ARP DN10 - 30-200kg/h</t>
  </si>
  <si>
    <t>734220102r03</t>
  </si>
  <si>
    <t>742</t>
  </si>
  <si>
    <t>Elektroinstalace - slaboproud</t>
  </si>
  <si>
    <t>Pol47</t>
  </si>
  <si>
    <t>Strojovna VZT 3.NP - drobný montážní a propojovací )materiál</t>
  </si>
  <si>
    <t>Pol48</t>
  </si>
  <si>
    <t>Strojovna VZT 2.PP - drobný montážní a propojovací materiál</t>
  </si>
  <si>
    <t xml:space="preserve">1.2  PERIFERNÍ ZAŘÍZENÍ </t>
  </si>
  <si>
    <t>Pol49</t>
  </si>
  <si>
    <t>Kanálové teplotní čidlo LG-Ni1000 - 0,4 m, -50…+80°C</t>
  </si>
  <si>
    <t>Pol50</t>
  </si>
  <si>
    <t>Venkovní teplotní čidlo LG-Ni1000, -50…+70°C</t>
  </si>
  <si>
    <t>Pol51</t>
  </si>
  <si>
    <t>Příložné teplotní čidlo LG-Ni1000, -35…+90°C</t>
  </si>
  <si>
    <t>Pol52</t>
  </si>
  <si>
    <t>Snímač CO 4-20mA, 0-300 ppm, napájení 12-30VDC</t>
  </si>
  <si>
    <t>Pol53</t>
  </si>
  <si>
    <t>Diferenční tlakový spínač 20...300 Pa</t>
  </si>
  <si>
    <t>Pol54</t>
  </si>
  <si>
    <t>Diferenční tlakový spínač 50...500 Pa</t>
  </si>
  <si>
    <t>Pol55</t>
  </si>
  <si>
    <t>Termostat protimrazové ochrany 6m kapilára - součást dodávky VZT</t>
  </si>
  <si>
    <t>Pol56</t>
  </si>
  <si>
    <t>Světelná tabule 900x150x100 230Vac/30VA, nápis "VYPNOUT MOTOR, OPUSTIT GARÁŽ"</t>
  </si>
  <si>
    <t>Pol57</t>
  </si>
  <si>
    <t>Houkačka 230VAC 92dB 31047</t>
  </si>
  <si>
    <t>1.3  SMĚŠOVAČE A SERVOPOHONY</t>
  </si>
  <si>
    <t>Pol58</t>
  </si>
  <si>
    <t>Klapkový pohon, 24 V, 3-bod., 2 Nm, HF</t>
  </si>
  <si>
    <t>Pol59</t>
  </si>
  <si>
    <t>Klapkový pohon, 24 V, 0…10 V, 2 Nm, HF</t>
  </si>
  <si>
    <t>Pol60</t>
  </si>
  <si>
    <t>Klapkový pohon 24 V AC/DC, 0..10 V, 2 Nm, BHF</t>
  </si>
  <si>
    <t>Pol61</t>
  </si>
  <si>
    <t>Klapkový pohon 24 V AC/DC, 2-bod., 3-bod., 2 Nm, BHF</t>
  </si>
  <si>
    <t>Pol62</t>
  </si>
  <si>
    <t>Pol63</t>
  </si>
  <si>
    <t>KABEL CYKY-J  5 x 1.5</t>
  </si>
  <si>
    <t>Pol64</t>
  </si>
  <si>
    <t>KABEL J-Y(ST)Y 1X2X0,8 červená</t>
  </si>
  <si>
    <t>Pol65</t>
  </si>
  <si>
    <t>KABEL J-Y(ST)Y 2X2X0,8 červená</t>
  </si>
  <si>
    <t>Pol66</t>
  </si>
  <si>
    <t>KABEL J-Y(ST)Y 3X2X0,8 červená</t>
  </si>
  <si>
    <t>Pol67</t>
  </si>
  <si>
    <t>Pol68</t>
  </si>
  <si>
    <t>Pol69</t>
  </si>
  <si>
    <t>Pol70</t>
  </si>
  <si>
    <t>1420 K50 MONOFLEX EN 320 N PVC</t>
  </si>
  <si>
    <t>Pol71</t>
  </si>
  <si>
    <t>1432 K50 MONOFLEX EN 320 N PVC</t>
  </si>
  <si>
    <t>Pol72</t>
  </si>
  <si>
    <t>Pol73</t>
  </si>
  <si>
    <t>Tuhá elektroinstalační trubka 1532</t>
  </si>
  <si>
    <t>Pol74</t>
  </si>
  <si>
    <t>Pol75</t>
  </si>
  <si>
    <t>Lišta vkládací LHD 40x40</t>
  </si>
  <si>
    <t>Pol76</t>
  </si>
  <si>
    <t>Žlab MERKUR 100/50 - za 1 m + podpěra</t>
  </si>
  <si>
    <t>Pol77</t>
  </si>
  <si>
    <t>Dělící přepážka pro drátěný žlab, výška 50 mm</t>
  </si>
  <si>
    <t>Pol78</t>
  </si>
  <si>
    <t>Pomocné konstrukce ocelové do 5 kg</t>
  </si>
  <si>
    <t>D5</t>
  </si>
  <si>
    <t>Pol79</t>
  </si>
  <si>
    <t>Úprava zapojení rozvaděče D1, D2 (strojovna VZT 3.NP, 2.PP)</t>
  </si>
  <si>
    <t>Pol80</t>
  </si>
  <si>
    <t>Osazení periferií (teplotní, tlakové, vhlkostní snímače)</t>
  </si>
  <si>
    <t>Pol81</t>
  </si>
  <si>
    <t>Osazení servopohonů (ventily osazuje profese ÚT)</t>
  </si>
  <si>
    <t>Pol82</t>
  </si>
  <si>
    <t>Pol83</t>
  </si>
  <si>
    <t>Pol84</t>
  </si>
  <si>
    <t>Vybudování kabelových tras (žlaby) od 100/50</t>
  </si>
  <si>
    <t>Pol85</t>
  </si>
  <si>
    <t>Pol86</t>
  </si>
  <si>
    <t>Položení a svazkování sdělovacích kabelů</t>
  </si>
  <si>
    <t>Pol87</t>
  </si>
  <si>
    <t>Pol88</t>
  </si>
  <si>
    <t>Oprava kabelového žlabu v 2.PP - upevnění konzol, závěsy do stropu</t>
  </si>
  <si>
    <t>Pol89</t>
  </si>
  <si>
    <t>Pol90</t>
  </si>
  <si>
    <t>Demontážní práce</t>
  </si>
  <si>
    <t>D6</t>
  </si>
  <si>
    <t>2.2  SOFTWARE</t>
  </si>
  <si>
    <t>Pol91</t>
  </si>
  <si>
    <t>Zpracování aplikačního software pro řídicí systém v rozvaděči - nové datové body</t>
  </si>
  <si>
    <t>IO</t>
  </si>
  <si>
    <t>Pol91a</t>
  </si>
  <si>
    <t>Zpracování aplikačního software pro řídicí systém v rozvaděči - uvolnění datových bodů</t>
  </si>
  <si>
    <t>Pol92</t>
  </si>
  <si>
    <t>Pol93</t>
  </si>
  <si>
    <t>Zpracování (úprava) grafických obrazovek pro dispečnik</t>
  </si>
  <si>
    <t>D7</t>
  </si>
  <si>
    <t>2.3  UVEDENÍ DO PROVOZU</t>
  </si>
  <si>
    <t>Pol94</t>
  </si>
  <si>
    <t>Pol95</t>
  </si>
  <si>
    <t>Uvedení do provozu řídicího systému vč. zaregulování</t>
  </si>
  <si>
    <t>Pol96</t>
  </si>
  <si>
    <t>Uvedení do provozu grafické centrály</t>
  </si>
  <si>
    <t>Pol98</t>
  </si>
  <si>
    <t>D8</t>
  </si>
  <si>
    <t>Ovládací panel pro podstanice PX, komunikace BACnet</t>
  </si>
  <si>
    <t>Kabel 3m pro panel PXM20</t>
  </si>
  <si>
    <t>Pol99</t>
  </si>
  <si>
    <t>Zpracování návodů pro obsluhu - součást uvedení do provozu</t>
  </si>
  <si>
    <t>72</t>
  </si>
  <si>
    <t>Pol100</t>
  </si>
  <si>
    <t>73</t>
  </si>
  <si>
    <t>Pol101</t>
  </si>
  <si>
    <t>74</t>
  </si>
  <si>
    <t>Pol102</t>
  </si>
  <si>
    <t>75</t>
  </si>
  <si>
    <t>Pol103</t>
  </si>
  <si>
    <t>76</t>
  </si>
  <si>
    <t>Pol104</t>
  </si>
  <si>
    <t>77</t>
  </si>
  <si>
    <t>Pol105</t>
  </si>
  <si>
    <t>Obecné poznámky pro uchazeče výběrového řízení:
1) Uchazeč si je plně vědom, že kontrola výkazu výměr je součástí zadávacích podmínek.
Všechna el. zařízení, systémy a konstrukce budou oceňovány a dodávány plně funkční, tj. včetně všech komponentů, upevňovacích prvků, podpor a prostupů atd. 
2) Všechny položky v tomto výkazu výměr by měly zahrnovat dodávku materiálu / zařízení, montáž, zprovoznění a připojení, pokud není výslovně uvedeno jinak.
3) Dodavatel uvede na konci každé části výkazu nebo na příslušné stránce/stránkách jakékoliv položky, sazby nebo ceny, které nemohou být zjištěny ani na jiných místech dokladů zadávací dokumentace a které požaduje posoudit, protože podle jeho zkušeností jsou nutné pro splnění požadavků, které jsou na něj smluvně kladeny.
4) Dodavatel uvede ve svislém sloupci výkazu výměr, označeném “JEDNOTKOVÁ CENA V KČ ” ke každé položce příslušnou hodnotu. Ceny za práci a materiál, které tvoří jednotkovou cenu , mají obsahovat veškeré režijní náklady, zisky a jiné výdaje atd.
5) Pokud jsou v dokumentaci u některého prvku uvedeny konkrétní typy nebo výrobci, jedná se pouze o příklad (standard). Nabízející  je může nahradit jiným prvkem se stejnými nebo kvalitativně vyššími parametry. U řídícího systému je nutno dodržet kompatibilitu se stávajícím systémem SIEMENS DESIGO (viz technická zpráva).</t>
  </si>
  <si>
    <t xml:space="preserve">Demontážní práce prvků a zpětné montáže - ostatní dle PD, tabulek a TZ </t>
  </si>
  <si>
    <t>713463133r01</t>
  </si>
  <si>
    <t>Příplatek za práce v omezeném prostoru (výška cca 1,4m)</t>
  </si>
  <si>
    <t>713463133r02</t>
  </si>
  <si>
    <t>Úprava izolace v místě napojení na stávající potrubí</t>
  </si>
  <si>
    <t>27127009</t>
  </si>
  <si>
    <t>pouzdro izolační potrubní z EPDM kaučuku s Al polepem 20/19mm</t>
  </si>
  <si>
    <t>27127018</t>
  </si>
  <si>
    <t>pouzdro izolační potrubní z EPDM kaučuku s Al polepem 63/19mm</t>
  </si>
  <si>
    <t>727</t>
  </si>
  <si>
    <t>Zdravotechnika - požární ochrana</t>
  </si>
  <si>
    <t>727212114</t>
  </si>
  <si>
    <t>Protipožární uzávěr - prostup přes zeď ( trubka PVC 63mm)</t>
  </si>
  <si>
    <t>727213224</t>
  </si>
  <si>
    <t>Protipožární uzávěr - prostup stropem ( trubka PVC 63mm)</t>
  </si>
  <si>
    <t>732173232r01</t>
  </si>
  <si>
    <t>Potrubí plastové pevné PVC spoj lepením D 20x1,5 mm</t>
  </si>
  <si>
    <t>732173237r01</t>
  </si>
  <si>
    <t>Potrubí plastové pevné PVC spoj lepením D 63x3,8 mm</t>
  </si>
  <si>
    <t>722171939r01</t>
  </si>
  <si>
    <t>Napojení na stávající rozvod PVC90x5,4 / 63x3,8</t>
  </si>
  <si>
    <t>732173237r02</t>
  </si>
  <si>
    <t>734220100r01</t>
  </si>
  <si>
    <t>Automatický regulátor průtoku ARP DN10 - 65-370kg/h</t>
  </si>
  <si>
    <t>734220104.r01</t>
  </si>
  <si>
    <t>Automatický regulátor průtoku ARP DN32 - 550-4001kg/h</t>
  </si>
  <si>
    <t>734261232</t>
  </si>
  <si>
    <t>Šroubení topenářské přímé G 3/8 PN 16 do 120°C</t>
  </si>
  <si>
    <t>734261237</t>
  </si>
  <si>
    <t>Šroubení topenářské přímé G 6/4 PN 16 do 120°C</t>
  </si>
  <si>
    <t>734291267</t>
  </si>
  <si>
    <t>Filtr závitový přímý G 2 PN 30 do 110°C s vnitřními závity</t>
  </si>
  <si>
    <t>734292718</t>
  </si>
  <si>
    <t>Kohout kulový přímý G 2 PN 42 do 185°C vnitřní závit</t>
  </si>
  <si>
    <t>HZS2222r01</t>
  </si>
  <si>
    <t>Hodinová zúčtovací sazba topenář odborný - vypuštění a napuštění soustavy (větev C1)</t>
  </si>
  <si>
    <t>1.111m</t>
  </si>
  <si>
    <t>713411141</t>
  </si>
  <si>
    <t>Montáž izolace tepelné potrubí pásy nebo rohožemi s Al fólií staženými Al páskou 1x</t>
  </si>
  <si>
    <t>1.111</t>
  </si>
  <si>
    <t>Tepelná a hluková izolace</t>
  </si>
  <si>
    <t>PP</t>
  </si>
  <si>
    <t>Izolační deska z kamenné vlny tl. 40mm s Al polepem, střední objemová hmotnost 80kg/m3</t>
  </si>
  <si>
    <t>1.112m</t>
  </si>
  <si>
    <t>1.112</t>
  </si>
  <si>
    <t>Požární izolace</t>
  </si>
  <si>
    <t>Izolační deska z kamenné vlny tl. 40mm s Al polepem, středová objemová hmotnost 80kg/m3, požární odolnost EI 45</t>
  </si>
  <si>
    <t>Vzduchotechnika</t>
  </si>
  <si>
    <t>1.001m</t>
  </si>
  <si>
    <t>751611117</t>
  </si>
  <si>
    <t>Montáž centrální vzduchotechnické jednotky s rekuperací tepla stojaté s výměnou vzduchu přes 5000 do 9000 m3/h</t>
  </si>
  <si>
    <t>751611131</t>
  </si>
  <si>
    <t>Příplatek k cenám za montáž jednotky po částech</t>
  </si>
  <si>
    <t>P</t>
  </si>
  <si>
    <t xml:space="preserve">Vzduchotechnická jednotka bude dodána v rozloženém stavu, po částech tak, aby bylo možné využít montážní cestu do strojovny o velikosti 1800x700mm. Po dopravení jednotlivých částí VZT jednotky do strojovny bude provedena kompletní montáž autorizovanou firmou dodavatele za odborného dohledu specializovaných techniků výrobce těchto jednotek. </t>
  </si>
  <si>
    <t>1.001</t>
  </si>
  <si>
    <t>Kompaktní vzduchotechnická jednotka s rekuperací</t>
  </si>
  <si>
    <t>Složení přívodní část: tlumicí vložka, uzavírací klapka se servopohonem s havarijní funkcí, filtrační komora s kapsovým filtrem G4, deskový rekuperátor s obtokovou a směšovací klapkou ( směšování 0-100%) s účinností 82%, vodní ohřívač (Tp=+35°C; Qt=50,1kW; 5,6kPa; Tw=75/55°C), vodní chladič (Tp=+20°C; Qch=24,7kW; 5,3kPa; Tw=7/13°C), ventilátor s integovaným EC regulátorem (Vp=7.800m3/h; Pext=500Pa; P=5,2kW; U=3x400V), tlumicí vložka</t>
  </si>
  <si>
    <t>Složení odvodní část: - tlumicí vložka, uzavírací klapka se servopohonem s havarijní funkcí, filtrační komora s filtrem G4, deskový rekuperátor s obtokovou a směšovací klapkou, ventilátor s integovaným EC regulátorem (Vo=7.800m3/h; Pext=500Pa; P=5,2kW; U=3x400V), tlumicí vložka</t>
  </si>
  <si>
    <t>v základním interiérovém provedení, dodávka vč. ocelové rámu pod jednotkou (případně nožiček), silentbloky (zamezující přenosu vibrací a přispívající ke snížení hlučnosti VZT jednotky) a protimrazové ochrany. Servisní dvířka budou dodány na pantech nebo případně budou celoodnímatelná - bude řešeno v rámci dodávky díla.</t>
  </si>
  <si>
    <t>dodávka bez řídicího systému (dodávka profese MaR)</t>
  </si>
  <si>
    <t>jednotka nesplňuje ErP - nařízení EU 1253/2014 - odtah od technologie</t>
  </si>
  <si>
    <t>PSC</t>
  </si>
  <si>
    <t>Popis požadovaného provedení:
Konstrukční řešení:
Plášť jednotky je tvořen bezrámovou konstrukcí ze sendvičových panelů vyrobenou bez přítomnosti tepelných mostů. Jednotlivé panely dohromady tvoří stěnu o tloušťce 30 mm a směrem zvenčí dovnitř obsahují vrstvy v následujícím pořadí:
- venkovní stěna (RAL 9006, světlý hliník) z práškově lakovaného ocelového plechu o síle 0,8 mm 
- polyisokyanurát (PIR)
- vnitřní stěna sestávající z galvanizovaného ocelového plechu 0,8 mm
- jednotka dodána rozložená - bude provedena následná sborka přímo ve strojovně
- každá jednotka je před expedicí zkontrolována a podrobena důkladnému testu
Vlastnosti opláštění dle ČSN EN 1886:
- Mechanická stabilita: D1
- Netěsnost pláště: L2
- Termická izolace: T2
- Faktor tepelných mostů: TB2
Materiálové provedení:
- třída stavebního materiálu podle DIN EN 13501: B-s1-d0
- lamely ohřívače a chladiče – hliníkové
- vana odvodu kondenzátu odolná vůči korozi je z výroby integrována do větrací jednotky. Vhodné pro systémy studené vody o maximálním tlaku 1 MPa (10 bar).</t>
  </si>
  <si>
    <t>Ohřívač:
- vodní ohřívač je z výroby osazen za rekuperačním výměníkem ve směru proudění vzduchu a slouží k dohřívání přiváděného vzduchu.
- ohřívač měď/hliník s měděnými trubkami a nataženými hliníkovými lamelami. Je opatřen měděnými sběrači a napojovacími hrdly s vnějším závitem podle DIN pro malý vzduchový odpor. 
- vhodné pro otopné systémy o teplotě do 110°C a tlaku 1 MPa (10 bar).
- minimální rozteč lamel výměníku dle ČSN EN 13053
- zkoušen na těsnost tlakovým vzduchem pod vodou
Chladič:
- registr vodního chlazení je z výroby osazen za rekuperačním výměníkem ve směru proudění vzduchu a slouží k dochlazování přiváděného vzduchu na požadovanou teplotu
- chladič vzduchu měď/hliník obsahuje měděné trubky a natažené hliníkové lamely. Je opatřen měděnými sběrači a napojovacími hrdly s vnějším závitem podle DIN pro malý vzduchový odpor.
- chladiče vzduchu jsou zkoušeny na těsnost tlakovým vzduchem pod vodou
- součástí komory s chladičem vana pro odvod kondenzátu a sifon
- min. rozteč lamel 2.5mm dle EN 13053</t>
  </si>
  <si>
    <t>Filtr vzduchu:
- použity kazetové filtry pro třídy filtrace G4 pro přívod a G4 pro odvod
- filtry musí splňovat požadavky dle EN 779:2012
- filtry musí splňovat požadavky dle Nařízení Komise (EU) č. 1253/2014</t>
  </si>
  <si>
    <t>Uzavírací klapky:
- klapky na jednotce třídy těsnosti 2 dle ČSN EN 1751
- klapka je opatřena čtyřhranem pro montáž servopohonu
- klapky jsou dimenzovány s mechanickou stabilitou pro tlakovou diferenci min. 1 000 Pa
- rám z pozinkovaného kovu, lamely z hliníku, hřídel, ozubená kola
Deskový výměník ZZT:
- vana pod deskovým rekuperátorem osazena jak v přívodní tak odvodní větvi
- velkoplošný protiproudý deskový výměník tepla z houževnatého polystyrenu (hPS) poskytuje vysokou účinnost zpětného získávání tepla a je vysoce odolný vůči korozi
- chemicky stálý vůči odtahovaném vzduchu znečištěnému z celé řady aplikací
- výměník je odolný vůči znečištění a lze jej provozovat v teplotním rozmezí od -25 °C do +80 °C
- odpovídá třídě H1 podle DIN 13779
Ventilátory:
- plynule řízený EC-ventilátor s dozadu zahnutými lopatkami</t>
  </si>
  <si>
    <t xml:space="preserve">Akustické parametry VZT jednotky – požadované max. hodnoty součtové hladiny akustického výkonu:
VZT Přívod (Lw(A))
Sání / Výtlak / Okolí - 74 / 99 / 69 dB(A) 
Odvod (Lw(A))
Sání / Výtlak / Okolí - 78 / 98 / 49 dB(A) </t>
  </si>
  <si>
    <t xml:space="preserve">Tyto standardy VZT jednotky a nezbytného příslušenství v musí být dodrženy, projektant si vyhrazuje právo na schválení dodavatelem nabízené VZT jednotky, tak aby mohl posoudit soulad nabízené jednotky a projektového řešení – VZT jednotky podléhají vzorkování! </t>
  </si>
  <si>
    <t>1.002m</t>
  </si>
  <si>
    <t>Montáž filtrační tkaniny</t>
  </si>
  <si>
    <t>Montáž tkaniny na vzduchotechnické koncové potrubí. Zpětná demontáž vč. ekologické likvidace, po provedení "profuku" vzduchotechnického potrubí určeného pro přívod vzduchu do prostoru trezoru 3.PP</t>
  </si>
  <si>
    <t>1.002</t>
  </si>
  <si>
    <t xml:space="preserve">Filtrační tkanina </t>
  </si>
  <si>
    <t>rozměr 1m2, třída filtrace F5, filtrační materiál sawaloom je vyroben z bikomponentních syntetických vláken.</t>
  </si>
  <si>
    <t>12.001m</t>
  </si>
  <si>
    <t>751611116</t>
  </si>
  <si>
    <t>Montáž centrální vzduchotechnické jednotky s rekuperací tepla stojaté s výměnou vzduchu přes 1000 do 5000 m3/h</t>
  </si>
  <si>
    <t>12.001</t>
  </si>
  <si>
    <t>Složení přívodní část: tlumicí vložka, uzavírací klapka se servopohonem s havarijní funkcí, filtrační komora s kapsovým filtrem G4, deskový rekuperátor s obtokovou a směšovací klapkou ( směšování 0-100%) s účinností 82%, vodní ohřívač (Tp=+35°C; Qt=22,2kW; 1,0kPa; Tw=75/55°C), ventilátor s integovaným EC regulátorem (Vp=3.600m3/h; Pext=400Pa; P=2,5kW; U=3x400V), tlumicí vložka</t>
  </si>
  <si>
    <t>Složení odvodní část: - tlumicí vložka, uzavírací klapka se servopohonem s havarijní funkcí, filtrační komora s filtrem G4, deskový rekuperátor s obtokovou a směšovací klapkou, ventilátor s integovaným EC regulátorem (Vo=4.000m3/h; Pext=400Pa; P=2,5kW; U=3x400V), tlumicí vložka</t>
  </si>
  <si>
    <t>Ohřívač:
- vodní ohřívač je z výroby osazen za rekuperačním výměníkem ve směru proudění vzduchu a slouží k dohřívání přiváděného vzduchu.
- ohřívač měď/hliník s měděnými trubkami a nataženými hliníkovými lamelami. Je opatřen měděnými sběrači a napojovacími hrdly s vnějším závitem podle DIN pro malý vzduchový odpor. 
- vhodné pro otopné systémy o teplotě do 110°C a tlaku 1 MPa (10 bar).
- minimální rozteč lamel výměníku dle ČSN EN 13053
- zkoušen na těsnost tlakovým vzduchem pod vodou</t>
  </si>
  <si>
    <t xml:space="preserve">Akustické parametry VZT jednotky – požadované max. hodnoty součtové hladiny akustického výkonu:
VZT Přívod (Lw(A))
Sání / Výtlak / Okolí - 65 / 93 / 75 dB(A) 
Odvod (Lw(A))
Sání / Výtlak / Okolí - 66 / 94 / 75 dB(A) </t>
  </si>
  <si>
    <t>1.011m</t>
  </si>
  <si>
    <t>751322234</t>
  </si>
  <si>
    <t>Montáž multidýzy o počtu dýz v řadě přes 10</t>
  </si>
  <si>
    <t>1.011</t>
  </si>
  <si>
    <t>Tryskový difuzor vč. napojovacího boxu, obdélníkový</t>
  </si>
  <si>
    <t>a-typ provedení 800x250, počet dýz 3 x 10ks, RAL dle architekta</t>
  </si>
  <si>
    <t>a-typ napojovací box 800x250mm, napojovací hrdla dle napojovacích rozměrů VZT potrubí v trezorových boxech</t>
  </si>
  <si>
    <t xml:space="preserve">Vzhledem k bezpečnostním opatřením ze strany investroa je nutné provést zcela atypické napojovací boxy přívodních distribučních difuzorů.  </t>
  </si>
  <si>
    <t>Čelní deska je vyrobena z ocelového plechu práškovou barvou v bílé (RAL 9010) nebo jakékoliv jiná barva RAL (na přání zákazníka). Individuálně nastavitelné trysky jsou vyrobeny z plastu v bílé (RAL 9010) nebo černé barvě barva (RAL 9005). Plenum box je vyroben z ocelového plechu. Tryskový difuzor je vyroben ve standardních délkách (jedna sekce) od 600 do 2000 mm se 100 mm rozsahem.</t>
  </si>
  <si>
    <t>1.012m</t>
  </si>
  <si>
    <t>751311094</t>
  </si>
  <si>
    <t>Montáž vyústi čtyřhranné do čtyřhranného potrubí přes 0,150 do 0,200 m2</t>
  </si>
  <si>
    <t>demontáž</t>
  </si>
  <si>
    <t>montáž</t>
  </si>
  <si>
    <t>1.012</t>
  </si>
  <si>
    <t>Krycí mřížka čtyřhranná 800x160</t>
  </si>
  <si>
    <t>vyčištění, kontrola stavu</t>
  </si>
  <si>
    <t xml:space="preserve">v případě zjištění závad neslučitelných s bezproblémovým provozem, je nutné tyto elementy zaměnit za nové o stejných parametrech a vlastnostech. </t>
  </si>
  <si>
    <t>1.013m</t>
  </si>
  <si>
    <t>751311093</t>
  </si>
  <si>
    <t>Montáž vyústi čtyřhranné do čtyřhranného potrubí přes 0,080 do 0,150 m2</t>
  </si>
  <si>
    <t>1.014m</t>
  </si>
  <si>
    <t>1.014</t>
  </si>
  <si>
    <t>Krycí mřížka čtyřhranná 400x200</t>
  </si>
  <si>
    <t>12.011m</t>
  </si>
  <si>
    <t>12.011</t>
  </si>
  <si>
    <t>Vyústka čtyřhranná, přívodní dvouřadá 560x200</t>
  </si>
  <si>
    <t>1.021m</t>
  </si>
  <si>
    <t>1.021</t>
  </si>
  <si>
    <t>1.022m</t>
  </si>
  <si>
    <t>1.023m</t>
  </si>
  <si>
    <t>1.023</t>
  </si>
  <si>
    <t>12.021m</t>
  </si>
  <si>
    <t>12.021</t>
  </si>
  <si>
    <t>Vyústka čtyřhranná, odvodní jednořadá 400x200</t>
  </si>
  <si>
    <t>1.031m</t>
  </si>
  <si>
    <t>Montáž protipožární klapky přes 0,13 do 0,28m2</t>
  </si>
  <si>
    <t>751581315</t>
  </si>
  <si>
    <t>Protipožární prostup stěnou čtyřhranného potrubí průřezu přes 0,13 do 0,28 m2</t>
  </si>
  <si>
    <t>1.031</t>
  </si>
  <si>
    <t>Požární klapka čtyřhranná</t>
  </si>
  <si>
    <t>rozměr 450x500 (přesné rozměry zaměřit na stavbě), provedení se signalizací polohy listu "ZAVŘENO" vestavěným koncovým spínačem, vč. upevňovacího rámu, požární ucpávky, montážního materiálu dle technických listů výrobce, a-testu, zápisu do knihy požárních prvků</t>
  </si>
  <si>
    <t>Požární klapky jsou uzávěry v potrubních rozvodech vzduchotechnických zařízení, které zabraňují šíření požáru a zplodin hoření z jednoho požárního úseku do druhého uzavřením vzduchovodů v místech osazení dle ČSN 73 0872. List klapky uzavírá samočinně průchod vzduchu pomocí uzavírací pružiny nebo zpětné pružiny servopohonu. Uzavírací pružina je uvedena v činnost stiskem tlačítka spouštění nebo impulsem od tavné teplotní pojistky. Zpětná pružina servopohonu je uvedena v činnost při aktivaci termoelektrického spouštěcího zařízení nebo při přerušení napájení servopohonu. Po uzavření listu je klapka utěsněna proti průchodu kouře silikonovým těsněním.  Současně je list klapky uložen do hmoty, která působením zvyšující se teploty zvětšuje svůj objem a vzduchovod neprodyšně uzavře. Klapky se vyrábějí se dvěma revizními otvory.
Tato provedení jsou rozšířením provedení s mechanickým ovládáním. Jsou doplněna o signalizaci polohy listu klapky "ZAVŘENO" vestavěným koncovým spínačem. Připojení spínače je vyvedeno kabelem vedeným přímo od spínače.</t>
  </si>
  <si>
    <t>1.032m</t>
  </si>
  <si>
    <t>751581314</t>
  </si>
  <si>
    <t>Protipožární prostup stěnou čtyřhranného potrubí průřezu přes 0,07 do 0,13 m2</t>
  </si>
  <si>
    <t>1.032</t>
  </si>
  <si>
    <t>rozměr 315x315 (přesné rozměry zaměřit na stavbě), provedení se signalizací polohy listu "ZAVŘENO" vestavěným koncovým spínačem, vč. upevňovacího rámu, požární ucpávky, montážního materiálu dle technických listů výrobce, a-testu, zápisu do knihy požárních prvků</t>
  </si>
  <si>
    <t>1.033m</t>
  </si>
  <si>
    <t>Montáž protipožární klapky přes 0,07 do 0,13m2</t>
  </si>
  <si>
    <t>1.033</t>
  </si>
  <si>
    <t>rozměr 250x315 (přesné rozměry zaměřit na stavbě), provedení se signalizací polohy listu "ZAVŘENO" vestavěným koncovým spínačem, vč. upevňovacího rámu, požární ucpávky, montážního materiálu dle technických listů výrobce, a-testu, zápisu do knihy požárních prvků</t>
  </si>
  <si>
    <t>1.034m</t>
  </si>
  <si>
    <t>1.034</t>
  </si>
  <si>
    <t>1.035am</t>
  </si>
  <si>
    <t>Montáž protipožární klapky přes 0,03 do 0,07m2</t>
  </si>
  <si>
    <t>751581313</t>
  </si>
  <si>
    <t>Protipožární prostup stěnou čtyřhranného potrubí průřezu přes 0,03 do 0,07 m2</t>
  </si>
  <si>
    <t>1.035a</t>
  </si>
  <si>
    <t>Požární klapka kruhová</t>
  </si>
  <si>
    <t>rozměr DN200 vč. přívodního talířového ventilu, provedení se signalizací polohy listu "ZAVŘENO" vestavěným koncovým spínačem, montážního materiálu dle technických listů výrobce, a-testu, zápisu do knihy požárních prvků</t>
  </si>
  <si>
    <t>Požární klapky jsou uzávěry v potrubních rozvodech vzduchotechnických zařízení, které zabraňují šíření požáru a zplodin hoření z jednoho požárního úseku do druhého uzavřením vzduchovodů v místech osazení dle ČSN 73 0872. List klapky uzavírá samočinně průchod vzduchu pomocí uzavírací pružiny. Uzavírací pružina je uvedena v činnost inicializací tepelné pojistky. Pružina uzavře listy klapky. Po uzavření listu je klapka utěsněna proti průchodu kouře molitanovým těsněním. Současně je list klapky uložen do hmoty, která působením zvyšující se teploty zvětšuje svůj objem a vzduchovod neprodyšně uzavře. Požární klapka může být vybavena talířovým ventilem v obou kombinacích - pro odvod a pro přívod. Ventil je upevněn pružinami v tělese klapky a lze ho snadno od klapky odpojit. Ventil lze nainstalovat pouze na klapku s rozšířeným tělesem. 
Provedení s mechanickým ovládáním s tepelnou tavnou pojistkou (mechanika uvnitř), které při dosažení jmenovité spouštěcí teploty 72 °C uvede do činnosti uzavírací zařízení. Do teploty 70 °C nedojde k samospuštění uzavíracího zařízení. Klapka v provedení s mechanickým ovládáním, může být vybavena jedním nebo dvěma koncovými spínači signalizující polohu listu klapky "ZAVŘENO"</t>
  </si>
  <si>
    <t>1.035bm</t>
  </si>
  <si>
    <t>1.035b</t>
  </si>
  <si>
    <t>1.036am</t>
  </si>
  <si>
    <t>1.036a</t>
  </si>
  <si>
    <t>1.036bm</t>
  </si>
  <si>
    <t>1.036b</t>
  </si>
  <si>
    <t>1.037am</t>
  </si>
  <si>
    <t>1.037a</t>
  </si>
  <si>
    <t>1.037bm</t>
  </si>
  <si>
    <t>1.037b</t>
  </si>
  <si>
    <t>1.038am</t>
  </si>
  <si>
    <t>1.038a</t>
  </si>
  <si>
    <t>1.038bm</t>
  </si>
  <si>
    <t>1.038b</t>
  </si>
  <si>
    <t>1.039a</t>
  </si>
  <si>
    <t>Požární klapka čtyřhranná - stávající</t>
  </si>
  <si>
    <t>kompletní servisní prohlídka vč. provozní zkoušky, a-testu a zápisu do knihy požárních prvků</t>
  </si>
  <si>
    <t>1.039b</t>
  </si>
  <si>
    <t>Požární ucpávka do stěny požární odolnost EI 60</t>
  </si>
  <si>
    <t>VZT potrubí do průřezu 0,5m2</t>
  </si>
  <si>
    <t>vč. a-testu a zápisu do knihy požárních prvků</t>
  </si>
  <si>
    <t>12.031</t>
  </si>
  <si>
    <t>12.032</t>
  </si>
  <si>
    <t>1.041m</t>
  </si>
  <si>
    <t>Montáž regulátoru konstantního průtoku do potrubí čtyřhranného přes 0,13 do 0,28m2</t>
  </si>
  <si>
    <t>1.041</t>
  </si>
  <si>
    <t>Regulátor konstantního průtoku vzduchu, čtyřhranný</t>
  </si>
  <si>
    <t>rozměr 500x560, V=3.800m3/h</t>
  </si>
  <si>
    <t>Regulátor konstantního průtoku vzduchu  slouží k přesnému mechanickému nastavení požadovaného množství vzduchu v tlakovém rozsahu 50–250 Pa. Regulátor je vyroben z pozinkovaného ocelového plechu. Pružina uvnitř regulátoru je vyrobena z kvalitní pružinové pozinkované oceli. Na vyžádání může být plášť regulátoru opatřen na vnějším povrchu práškovou barvou s libovolným barevným odstínem RAL. Skříň pro nastavení průtoku vzduchu je vyrobena z plastu. Regulátor nelze zcela uzavřít. Servopohon lze instalovat dodatečně i po objednání ruční verze. Připojovací hrdlo je opatřeno gumovým těsněním. Těsnost pláště je třídy C dle EN 1751.</t>
  </si>
  <si>
    <t>1.042m</t>
  </si>
  <si>
    <t>1.042</t>
  </si>
  <si>
    <t>1.043m</t>
  </si>
  <si>
    <t>Montáž regulátoru konstantního průtoku do potrubí čtyřhranného přes 0,07 do 0,13m2</t>
  </si>
  <si>
    <t>1.043</t>
  </si>
  <si>
    <t>rozměr 400x300, V=4.000m3/h</t>
  </si>
  <si>
    <t>1.044m</t>
  </si>
  <si>
    <t>1.044</t>
  </si>
  <si>
    <t>rozměr 500x250, V=4.000m3/h</t>
  </si>
  <si>
    <t>1.045m</t>
  </si>
  <si>
    <t>751514613</t>
  </si>
  <si>
    <t>Montáž škrtící klapky nebo zpětné klapky do plechového potrubí čtyřhranné s přírubou přes 0,070 do 0,140 m2</t>
  </si>
  <si>
    <t>1.045</t>
  </si>
  <si>
    <t>Regulační klapka čtyřhranná</t>
  </si>
  <si>
    <t>rozměr 500x250, ruční (přesné rozměry zaměřit na stavbě)</t>
  </si>
  <si>
    <t>12.041m</t>
  </si>
  <si>
    <t>12.041</t>
  </si>
  <si>
    <t>rozměr 300x300, V=1.800m3/h</t>
  </si>
  <si>
    <t>12.042m</t>
  </si>
  <si>
    <t>12.042</t>
  </si>
  <si>
    <t>12.043m</t>
  </si>
  <si>
    <t>12.043</t>
  </si>
  <si>
    <t>rozměr 300x300, V=2.000m3/h</t>
  </si>
  <si>
    <t>12.044m</t>
  </si>
  <si>
    <t>12.044</t>
  </si>
  <si>
    <t>12.045m</t>
  </si>
  <si>
    <t>751514615</t>
  </si>
  <si>
    <t>Montáž škrtící klapky nebo zpětné klapky do plechového potrubí čtyřhranné s přírubou přes 0,210 do 0,280 m2</t>
  </si>
  <si>
    <t>12.045</t>
  </si>
  <si>
    <t>rozměr 800x315, ruční (přesné rozměry zaměřit na stavbě)</t>
  </si>
  <si>
    <t>12.046m</t>
  </si>
  <si>
    <t>751514614</t>
  </si>
  <si>
    <t>Montáž škrtící klapky nebo zpětné klapky do plechového potrubí čtyřhranné s přírubou přes 0,140 do 0,210 m2</t>
  </si>
  <si>
    <t>12.046</t>
  </si>
  <si>
    <t>rozměr 630x315, ruční (přesné rozměry zaměřit na stavbě)</t>
  </si>
  <si>
    <t>1.051m</t>
  </si>
  <si>
    <t>751344125</t>
  </si>
  <si>
    <t>Montáž tlumiče hluku pro čtyřhranné potrubí přes 0,600 m2</t>
  </si>
  <si>
    <t>1.051</t>
  </si>
  <si>
    <t>Tlumič hluku čtyřhranný 1200x560x1250/4-200/100</t>
  </si>
  <si>
    <t>šířka kulis 200mm, počet kulis 4, vč. pozink potrubí</t>
  </si>
  <si>
    <t>útlum 63/125/250/500/1k/2k/4k = 5/12/25/27/29/22/15 Hz</t>
  </si>
  <si>
    <t>1.052m</t>
  </si>
  <si>
    <t>751344124</t>
  </si>
  <si>
    <t>Montáž tlumiče hluku pro čtyřhranné potrubí přes 0,450 do 0,600 m2</t>
  </si>
  <si>
    <t>1.052</t>
  </si>
  <si>
    <t>Tlumič hluku čtyřhranný 700x710x1500/2-200/150</t>
  </si>
  <si>
    <t>šířka kulis 200mm, počet kulis 2, vč. pozink potrubí</t>
  </si>
  <si>
    <t>útlum 63/125/250/500/1k/2k/4k = 4/11/23/23/22/16/12 Hz</t>
  </si>
  <si>
    <t>1.053m</t>
  </si>
  <si>
    <t>1.053</t>
  </si>
  <si>
    <t>Tlumič hluku čtyřhranný 1050x450x1500/3-200/150</t>
  </si>
  <si>
    <t>šířka kulis 200mm, počet kulis 3, vč. pozink potrubí</t>
  </si>
  <si>
    <t>12.051m</t>
  </si>
  <si>
    <t>751344123</t>
  </si>
  <si>
    <t>Montáž tlumiče hluku pro čtyřhranné potrubí přes 0,300 do 0,450 m2</t>
  </si>
  <si>
    <t>12.051</t>
  </si>
  <si>
    <t>Tlumič hluku čtyřhranný 900x400x750/3-200/100</t>
  </si>
  <si>
    <t>útlum 63/125/250/500/1k/2k/4k = 3/7/16/18/20/15/11 Hz</t>
  </si>
  <si>
    <t>1.081m</t>
  </si>
  <si>
    <t>751511021</t>
  </si>
  <si>
    <t>Montáž potrubí plechového skupiny I čtyřhranného s přírubou tloušťky plechu 0,8 mm do 0,13 m2</t>
  </si>
  <si>
    <t>1.081</t>
  </si>
  <si>
    <t>751510013</t>
  </si>
  <si>
    <t>Vzduchotechnické potrubí z pozinkovaného plechu čtyřhranné s přírubou průřezu přes 0,07 do 0,13 m2</t>
  </si>
  <si>
    <t>s přírubou, průřezu přes 0,07 do 0,13 m2, t=0,8mm-sk.I.</t>
  </si>
  <si>
    <t>1.082m</t>
  </si>
  <si>
    <t>751511022</t>
  </si>
  <si>
    <t>Montáž potrubí plechového skupiny I čtyřhranného s přírubou tloušťky plechu 0,8 mm přes 0,13 do 0,28 m2</t>
  </si>
  <si>
    <t>1.082</t>
  </si>
  <si>
    <t>751510014</t>
  </si>
  <si>
    <t>Vzduchotechnické potrubí z pozinkovaného plechu čtyřhranné s přírubou průřezu přes 0,13 do 0,28 m2</t>
  </si>
  <si>
    <t>s přírubou, průřezu přes 0,13 do 0,28 m2, t=0,8mm-sk.I.</t>
  </si>
  <si>
    <t>1.083m</t>
  </si>
  <si>
    <t>751511023</t>
  </si>
  <si>
    <t>Montáž potrubí plechového skupiny I čtyřhranného s přírubou tloušťky plechu 0,8 mm přes 0,28 do 0,50 m2</t>
  </si>
  <si>
    <t>1.083</t>
  </si>
  <si>
    <t>751510015</t>
  </si>
  <si>
    <t>Vzduchotechnické potrubí z pozinkovaného plechu čtyřhranné s přírubou průřezu přes 0,28 do 0,50 m2</t>
  </si>
  <si>
    <t>s přírubou, průřezu přes 0,28 do 0,50 m2, t=0,8mm-sk.I.</t>
  </si>
  <si>
    <t>1.084m</t>
  </si>
  <si>
    <t>751511024</t>
  </si>
  <si>
    <t>Montáž potrubí plechového skupiny I čtyřhranného s přírubou tloušťky plechu 0,8 mm přes 0,50 do 0,79 m2</t>
  </si>
  <si>
    <t>1.084</t>
  </si>
  <si>
    <t>751510016</t>
  </si>
  <si>
    <t>Vzduchotechnické potrubí z pozinkovaného plechu čtyřhranné s přírubou průřezu přes 0,50 do 0,79 m2</t>
  </si>
  <si>
    <t>12.081m</t>
  </si>
  <si>
    <t>12.081</t>
  </si>
  <si>
    <t>12.082m</t>
  </si>
  <si>
    <t>12.082</t>
  </si>
  <si>
    <t>12.083m</t>
  </si>
  <si>
    <t>12.083</t>
  </si>
  <si>
    <t>1.201</t>
  </si>
  <si>
    <t>751510862</t>
  </si>
  <si>
    <t>Demontáž vzduchotechnického potrubí plechového čtyřhranného s přírubou do suti průřezu přes 0,13 do 0,50 m2</t>
  </si>
  <si>
    <t>vč. koncových elementů a ekologické likvidace, dle výkresové dokumentace</t>
  </si>
  <si>
    <t>1.202</t>
  </si>
  <si>
    <t>751611816</t>
  </si>
  <si>
    <t>Demontáž centrální vzduchotechnické jednotky s rekuperací tepla stojaté s výměnou vzduchu přes 1000 do 5000 m3/h</t>
  </si>
  <si>
    <t>vč. ekologické likvidace</t>
  </si>
  <si>
    <t>12.201</t>
  </si>
  <si>
    <t>12.202</t>
  </si>
  <si>
    <t>Doprava horizontální a vertikální</t>
  </si>
  <si>
    <t>Kč</t>
  </si>
  <si>
    <t>Koordinace na stavbě</t>
  </si>
  <si>
    <t>Zaregulování</t>
  </si>
  <si>
    <t>Komplexní zkoušky</t>
  </si>
  <si>
    <t>Montážní materiál</t>
  </si>
  <si>
    <t>Montážní, spojovací a těsnicí materiál vč. montáže</t>
  </si>
  <si>
    <t xml:space="preserve">Rýhovaná guma </t>
  </si>
  <si>
    <t>Rýhovaná guma pro podklady VZT zařízení dle ČSN 62 2225 materiál vč. montáže</t>
  </si>
  <si>
    <t>Dokumentace dodavatelská</t>
  </si>
  <si>
    <t>Dokumentace dílenská / výrobní</t>
  </si>
  <si>
    <t xml:space="preserve">Poznámka k položce:
 Jedná se zejména o náklady na zajištění dílenské resp. výrobní dokumentace </t>
  </si>
  <si>
    <t>Dokumentace skutečného provedení stavby</t>
  </si>
  <si>
    <t>Poznámka k položce: Jedná se zejména o náklady na zajištění dokumentace skutečného provedení včetně specialistů  díla v rozsahu dle platné vyhlášky na dokumentaci staveb v počtu 4 x papírově a 1 x elektronicky ve formátu DWG</t>
  </si>
  <si>
    <t>Dokumentace předávací</t>
  </si>
  <si>
    <t>Poznámka k položce: Náklady spojené s vyhotovením, kopírováním a kompletací všech dokumentů požadovaných podle znění SOD a VOP k předání stavby objednateli.</t>
  </si>
  <si>
    <t>013254000</t>
  </si>
  <si>
    <t>034303000</t>
  </si>
  <si>
    <t>Dopravní značení na staveništi</t>
  </si>
  <si>
    <t>035103001</t>
  </si>
  <si>
    <t>Pronájem ploch</t>
  </si>
  <si>
    <t>065002000</t>
  </si>
  <si>
    <t>Mimostaveništní doprava materiálů</t>
  </si>
  <si>
    <t>091003000</t>
  </si>
  <si>
    <t>Ostatní náklady bez rozlišení - vzorkování</t>
  </si>
  <si>
    <t>092002000</t>
  </si>
  <si>
    <t>Ostatní náklady související s provozem</t>
  </si>
  <si>
    <t>094104000</t>
  </si>
  <si>
    <t>Náklady na opatření BOZP</t>
  </si>
  <si>
    <t>998751202</t>
  </si>
  <si>
    <t>Přesun hmot procentní pro vzduchotechniku v objektech v přes 12 do 24 m</t>
  </si>
  <si>
    <t>Ostatní náklady - provedení všech zkoušek, autorizovaných měření a revizí  v počtu opakování nutném pro úspěšné provedení …</t>
  </si>
  <si>
    <r>
      <t>Projektant:</t>
    </r>
    <r>
      <rPr>
        <sz val="9"/>
        <rFont val="Trebuchet MS"/>
        <family val="2"/>
      </rPr>
      <t xml:space="preserve"> Ing. Martin Maršík</t>
    </r>
  </si>
  <si>
    <t>Ing. Martin Maršík</t>
  </si>
  <si>
    <t>090001005</t>
  </si>
  <si>
    <t xml:space="preserve">Ostatní náklady - vícenáklady za omezení spojené s prováděním prací (např. provádění hlučných prací mimo běžnou pracovní dobu a o víkendech, vliv provozních podmínek objednatele, atypické prostory objednatele, atd.)...
</t>
  </si>
  <si>
    <t xml:space="preserve">Ostatní náklady - jinde neuvedené náklady (např. stísněné prostory, úpravy stávajících instalací, provedení sond, atd.)... </t>
  </si>
  <si>
    <t>Výměna VZT 4/2 v budově ČNB, Roseveltova 20 - Brno</t>
  </si>
  <si>
    <r>
      <t>Mimozáruční opravy</t>
    </r>
    <r>
      <rPr>
        <sz val="11"/>
        <color theme="1"/>
        <rFont val="Calibri"/>
        <family val="2"/>
      </rPr>
      <t>*)</t>
    </r>
  </si>
  <si>
    <t>Předpokládaný počet za 4 roky</t>
  </si>
  <si>
    <t>jednotka</t>
  </si>
  <si>
    <t>Jednotková cena v Kč bez DPH</t>
  </si>
  <si>
    <t>Cena celkem za předpokládaný počet v Kč bez DPH</t>
  </si>
  <si>
    <t>Hodinová sazba za mimozáruční opravy v pracovních dnech tj. pondělí až pátek v době od 6:00 do 22:00 hod.</t>
  </si>
  <si>
    <t>Hodinová sazba za mimozáruční opravy v pracovních dnech tj. pondělí až pátek v době od 22:00 do 06:00 hod.následujícího dne a dnech pracovního volna (po celý den)</t>
  </si>
  <si>
    <t>Výjezd zhotovitele (tam i zpět) na provedení mimozáruční opravy v pracovních dnech tj. pondělí až pátek v době od 6:00 do 22:00 hod.</t>
  </si>
  <si>
    <t>výjezd</t>
  </si>
  <si>
    <t>Výjezd zhotovitele (tam i zpět) na provedení mimozáruční opravy v pracovních dnech tj. pondělí až pátek v době od 22:00 do 06:00 hod. následujícího dne a ve dnech pracovního volna (po celý den)</t>
  </si>
  <si>
    <t>náklady na mimozáruční opravy celkem v Kč bez DPH</t>
  </si>
  <si>
    <t>*) Předpokládaný počet hodin a výjezdů mimozáručních oprav je uveden pouze za účelem porovnání nabídek a vychází z předpokládaného čerpání výše uvedených jednotek zadavatelem (v souladu se ZZVZ po dobu záruky). Zadavatel si vyhrazuje právo uvedené množství čerpat dle svých reálných potřeb, skutečné počty se tak mohou od předpokládaného počtu lišit.</t>
  </si>
  <si>
    <t>Pokud dodavatel ve své nabídce některé ze žlutě podbarvených polí v této příloze č. 2 ZD – Cenová tabulka vůbec nevyplní, s výjimkou polí předvyplněných zadavatelem s nabídkou určeného poddodavatele, může být nabídka tohoto dodavatele ze zadávacího řízení vyloučena.</t>
  </si>
  <si>
    <t>mimozáruční opravy MP</t>
  </si>
  <si>
    <t>Příloha č. 2 ZD</t>
  </si>
  <si>
    <t>CENOVÁ TABULKA</t>
  </si>
  <si>
    <t>Výměna vzduchotechnik 4/2 v ČNB, Brno</t>
  </si>
  <si>
    <t>REKAPITULACE</t>
  </si>
  <si>
    <r>
      <rPr>
        <sz val="9"/>
        <color indexed="23"/>
        <rFont val="Trebuchet MS"/>
        <family val="2"/>
      </rPr>
      <t>Datum:</t>
    </r>
    <r>
      <rPr>
        <sz val="9"/>
        <rFont val="Trebuchet MS"/>
        <family val="2"/>
      </rPr>
      <t xml:space="preserve">    12/2022</t>
    </r>
  </si>
  <si>
    <t>Ceny se uvádějí v Kč s přesností na dvě desetinná místa.</t>
  </si>
</sst>
</file>

<file path=xl/styles.xml><?xml version="1.0" encoding="utf-8"?>
<styleSheet xmlns="http://schemas.openxmlformats.org/spreadsheetml/2006/main">
  <numFmts count="2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
    <numFmt numFmtId="167" formatCode="#,##0.000"/>
    <numFmt numFmtId="168" formatCode="#,##0.00000;\-#,##0.00000"/>
    <numFmt numFmtId="169" formatCode="#,##0.000;\-#,##0.000"/>
    <numFmt numFmtId="170" formatCode="#,##0.00_ ;\-#,##0.00\ "/>
    <numFmt numFmtId="171" formatCode="0.0"/>
    <numFmt numFmtId="172" formatCode="#,##0.00\ &quot;Kč&quot;"/>
    <numFmt numFmtId="173" formatCode="dd\.mm\.yyyy"/>
    <numFmt numFmtId="174" formatCode="&quot;Yes&quot;;&quot;Yes&quot;;&quot;No&quot;"/>
    <numFmt numFmtId="175" formatCode="&quot;True&quot;;&quot;True&quot;;&quot;False&quot;"/>
    <numFmt numFmtId="176" formatCode="&quot;On&quot;;&quot;On&quot;;&quot;Off&quot;"/>
    <numFmt numFmtId="177" formatCode="[$¥€-2]\ #\ ##,000_);[Red]\([$€-2]\ #\ ##,000\)"/>
  </numFmts>
  <fonts count="93">
    <font>
      <sz val="11"/>
      <color theme="1"/>
      <name val="Calibri"/>
      <family val="2"/>
    </font>
    <font>
      <sz val="11"/>
      <color indexed="8"/>
      <name val="Calibri"/>
      <family val="2"/>
    </font>
    <font>
      <b/>
      <sz val="16"/>
      <name val="Trebuchet MS"/>
      <family val="2"/>
    </font>
    <font>
      <b/>
      <sz val="12"/>
      <name val="Trebuchet MS"/>
      <family val="2"/>
    </font>
    <font>
      <sz val="9"/>
      <color indexed="55"/>
      <name val="Trebuchet MS"/>
      <family val="2"/>
    </font>
    <font>
      <sz val="9"/>
      <name val="Trebuchet MS"/>
      <family val="2"/>
    </font>
    <font>
      <sz val="8"/>
      <name val="Trebuchet MS"/>
      <family val="2"/>
    </font>
    <font>
      <sz val="10"/>
      <name val="Arial"/>
      <family val="2"/>
    </font>
    <font>
      <sz val="10"/>
      <name val="Arial CE"/>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25"/>
      <name val="Tahoma"/>
      <family val="2"/>
    </font>
    <font>
      <sz val="9"/>
      <name val="Arial CE"/>
      <family val="2"/>
    </font>
    <font>
      <b/>
      <sz val="8"/>
      <name val="Arial CE"/>
      <family val="0"/>
    </font>
    <font>
      <sz val="7"/>
      <name val="Arial CE"/>
      <family val="0"/>
    </font>
    <font>
      <sz val="9"/>
      <color indexed="23"/>
      <name val="Trebuchet MS"/>
      <family val="2"/>
    </font>
    <font>
      <b/>
      <sz val="15"/>
      <color indexed="54"/>
      <name val="Calibri"/>
      <family val="2"/>
    </font>
    <font>
      <b/>
      <sz val="13"/>
      <color indexed="54"/>
      <name val="Calibri"/>
      <family val="2"/>
    </font>
    <font>
      <b/>
      <sz val="11"/>
      <color indexed="54"/>
      <name val="Calibri"/>
      <family val="2"/>
    </font>
    <font>
      <b/>
      <sz val="18"/>
      <color indexed="54"/>
      <name val="Calibri Light"/>
      <family val="2"/>
    </font>
    <font>
      <sz val="8.25"/>
      <color indexed="8"/>
      <name val="Tahoma"/>
      <family val="2"/>
    </font>
    <font>
      <b/>
      <sz val="8.25"/>
      <color indexed="8"/>
      <name val="Tahoma"/>
      <family val="2"/>
    </font>
    <font>
      <sz val="12"/>
      <color indexed="8"/>
      <name val="Calibri"/>
      <family val="2"/>
    </font>
    <font>
      <sz val="14"/>
      <color indexed="8"/>
      <name val="Calibri"/>
      <family val="2"/>
    </font>
    <font>
      <b/>
      <sz val="10"/>
      <color indexed="8"/>
      <name val="Tahoma"/>
      <family val="2"/>
    </font>
    <font>
      <sz val="11"/>
      <name val="Calibri"/>
      <family val="2"/>
    </font>
    <font>
      <sz val="8"/>
      <color indexed="56"/>
      <name val="Arial CE"/>
      <family val="2"/>
    </font>
    <font>
      <sz val="10"/>
      <color indexed="56"/>
      <name val="Arial CE"/>
      <family val="2"/>
    </font>
    <font>
      <sz val="12"/>
      <color indexed="56"/>
      <name val="Arial CE"/>
      <family val="2"/>
    </font>
    <font>
      <i/>
      <sz val="9"/>
      <color indexed="12"/>
      <name val="Arial CE"/>
      <family val="2"/>
    </font>
    <font>
      <b/>
      <sz val="14"/>
      <color indexed="56"/>
      <name val="Arial CE"/>
      <family val="2"/>
    </font>
    <font>
      <sz val="7"/>
      <color indexed="55"/>
      <name val="Arial CE"/>
      <family val="0"/>
    </font>
    <font>
      <i/>
      <sz val="7"/>
      <color indexed="55"/>
      <name val="Arial CE"/>
      <family val="0"/>
    </font>
    <font>
      <b/>
      <i/>
      <sz val="7"/>
      <color indexed="55"/>
      <name val="Arial CE"/>
      <family val="0"/>
    </font>
    <font>
      <b/>
      <sz val="14"/>
      <color indexed="8"/>
      <name val="Tahoma"/>
      <family val="2"/>
    </font>
    <font>
      <b/>
      <sz val="14"/>
      <color indexed="10"/>
      <name val="Tahoma"/>
      <family val="2"/>
    </font>
    <font>
      <sz val="9"/>
      <color indexed="8"/>
      <name val="Arial CE"/>
      <family val="2"/>
    </font>
    <font>
      <b/>
      <i/>
      <sz val="11"/>
      <color indexed="8"/>
      <name val="Calibri"/>
      <family val="2"/>
    </font>
    <font>
      <b/>
      <sz val="12"/>
      <color indexed="8"/>
      <name val="Calibri"/>
      <family val="2"/>
    </font>
    <font>
      <sz val="10"/>
      <color indexed="8"/>
      <name val="Times New Roman"/>
      <family val="1"/>
    </font>
    <font>
      <sz val="9"/>
      <color indexed="8"/>
      <name val="Arial"/>
      <family val="2"/>
    </font>
    <font>
      <b/>
      <sz val="14"/>
      <color indexed="8"/>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8.25"/>
      <color rgb="FF000000"/>
      <name val="Tahoma"/>
      <family val="2"/>
    </font>
    <font>
      <b/>
      <sz val="8.25"/>
      <color rgb="FF000000"/>
      <name val="Tahoma"/>
      <family val="2"/>
    </font>
    <font>
      <sz val="12"/>
      <color theme="1"/>
      <name val="Calibri"/>
      <family val="2"/>
    </font>
    <font>
      <sz val="14"/>
      <color theme="1"/>
      <name val="Calibri"/>
      <family val="2"/>
    </font>
    <font>
      <b/>
      <sz val="10"/>
      <color rgb="FF000000"/>
      <name val="Tahoma"/>
      <family val="2"/>
    </font>
    <font>
      <sz val="8"/>
      <color rgb="FF003366"/>
      <name val="Arial CE"/>
      <family val="2"/>
    </font>
    <font>
      <sz val="10"/>
      <color rgb="FF003366"/>
      <name val="Arial CE"/>
      <family val="2"/>
    </font>
    <font>
      <sz val="12"/>
      <color rgb="FF003366"/>
      <name val="Arial CE"/>
      <family val="2"/>
    </font>
    <font>
      <i/>
      <sz val="9"/>
      <color rgb="FF0000FF"/>
      <name val="Arial CE"/>
      <family val="2"/>
    </font>
    <font>
      <b/>
      <sz val="14"/>
      <color rgb="FF003366"/>
      <name val="Arial CE"/>
      <family val="2"/>
    </font>
    <font>
      <sz val="7"/>
      <color rgb="FF969696"/>
      <name val="Arial CE"/>
      <family val="0"/>
    </font>
    <font>
      <i/>
      <sz val="7"/>
      <color rgb="FF969696"/>
      <name val="Arial CE"/>
      <family val="0"/>
    </font>
    <font>
      <b/>
      <i/>
      <sz val="7"/>
      <color rgb="FF969696"/>
      <name val="Arial CE"/>
      <family val="0"/>
    </font>
    <font>
      <b/>
      <sz val="14"/>
      <color rgb="FF000000"/>
      <name val="Tahoma"/>
      <family val="2"/>
    </font>
    <font>
      <b/>
      <sz val="14"/>
      <color rgb="FFFF0000"/>
      <name val="Tahoma"/>
      <family val="2"/>
    </font>
    <font>
      <sz val="9"/>
      <color rgb="FF000000"/>
      <name val="Arial CE"/>
      <family val="2"/>
    </font>
    <font>
      <b/>
      <i/>
      <sz val="11"/>
      <color theme="1"/>
      <name val="Calibri"/>
      <family val="2"/>
    </font>
    <font>
      <b/>
      <sz val="12"/>
      <color theme="1"/>
      <name val="Calibri"/>
      <family val="2"/>
    </font>
    <font>
      <sz val="10"/>
      <color theme="1"/>
      <name val="Times New Roman"/>
      <family val="1"/>
    </font>
    <font>
      <sz val="9"/>
      <color theme="1"/>
      <name val="Arial"/>
      <family val="2"/>
    </font>
    <font>
      <b/>
      <sz val="14"/>
      <color theme="1"/>
      <name val="Calibri"/>
      <family val="2"/>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D3D3D3"/>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s>
  <borders count="44">
    <border>
      <left/>
      <right/>
      <top/>
      <bottom/>
      <diagonal/>
    </border>
    <border>
      <left>
        <color indexed="63"/>
      </left>
      <right>
        <color indexed="63"/>
      </right>
      <top style="thin">
        <color theme="4"/>
      </top>
      <bottom style="double">
        <color theme="4"/>
      </bottom>
    </border>
    <border>
      <left/>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A9A9A9"/>
      </left>
      <right style="thin">
        <color rgb="FFA9A9A9"/>
      </right>
      <top style="thin">
        <color rgb="FFA9A9A9"/>
      </top>
      <bottom style="thin">
        <color rgb="FFA9A9A9"/>
      </bottom>
    </border>
    <border>
      <left style="hair">
        <color rgb="FF969696"/>
      </left>
      <right style="hair">
        <color rgb="FF969696"/>
      </right>
      <top style="hair">
        <color rgb="FF969696"/>
      </top>
      <bottom style="hair">
        <color rgb="FF969696"/>
      </bottom>
    </border>
    <border>
      <left/>
      <right/>
      <top/>
      <bottom style="thin">
        <color rgb="FF000000"/>
      </bottom>
    </border>
    <border>
      <left style="thin"/>
      <right style="thin"/>
      <top style="thin"/>
      <bottom style="thin"/>
    </border>
    <border>
      <left>
        <color indexed="63"/>
      </left>
      <right style="thin"/>
      <top style="medium"/>
      <bottom style="medium"/>
    </border>
    <border>
      <left style="thin"/>
      <right style="thin"/>
      <top style="medium"/>
      <bottom style="medium"/>
    </border>
    <border>
      <left style="thin"/>
      <right style="medium"/>
      <top style="medium"/>
      <bottom style="medium"/>
    </border>
    <border>
      <left/>
      <right style="medium"/>
      <top/>
      <bottom style="thin"/>
    </border>
    <border>
      <left/>
      <right style="thin"/>
      <top/>
      <bottom style="thin"/>
    </border>
    <border>
      <left style="thin"/>
      <right style="thin"/>
      <top>
        <color indexed="63"/>
      </top>
      <bottom style="thin"/>
    </border>
    <border>
      <left style="thin"/>
      <right style="medium"/>
      <top style="thin"/>
      <bottom style="thin"/>
    </border>
    <border>
      <left style="thin"/>
      <right style="medium"/>
      <top/>
      <bottom style="thin"/>
    </border>
    <border>
      <left/>
      <right style="medium"/>
      <top style="thin"/>
      <bottom style="thin"/>
    </border>
    <border>
      <left>
        <color indexed="63"/>
      </left>
      <right style="thin"/>
      <top style="thin"/>
      <bottom style="thin"/>
    </border>
    <border>
      <left/>
      <right style="medium"/>
      <top style="thin"/>
      <bottom style="medium"/>
    </border>
    <border>
      <left/>
      <right/>
      <top/>
      <bottom style="medium"/>
    </border>
    <border>
      <left/>
      <right style="medium"/>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right/>
      <top style="medium"/>
      <bottom style="medium"/>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56" fillId="24" borderId="0" applyNumberFormat="0" applyBorder="0" applyAlignment="0" applyProtection="0"/>
    <xf numFmtId="0" fontId="24" fillId="25" borderId="0" applyNumberFormat="0" applyBorder="0" applyAlignment="0" applyProtection="0"/>
    <xf numFmtId="0" fontId="56" fillId="26" borderId="0" applyNumberFormat="0" applyBorder="0" applyAlignment="0" applyProtection="0"/>
    <xf numFmtId="0" fontId="24" fillId="17" borderId="0" applyNumberFormat="0" applyBorder="0" applyAlignment="0" applyProtection="0"/>
    <xf numFmtId="0" fontId="56" fillId="27" borderId="0" applyNumberFormat="0" applyBorder="0" applyAlignment="0" applyProtection="0"/>
    <xf numFmtId="0" fontId="24" fillId="19" borderId="0" applyNumberFormat="0" applyBorder="0" applyAlignment="0" applyProtection="0"/>
    <xf numFmtId="0" fontId="56" fillId="28" borderId="0" applyNumberFormat="0" applyBorder="0" applyAlignment="0" applyProtection="0"/>
    <xf numFmtId="0" fontId="24" fillId="29" borderId="0" applyNumberFormat="0" applyBorder="0" applyAlignment="0" applyProtection="0"/>
    <xf numFmtId="0" fontId="56" fillId="30" borderId="0" applyNumberFormat="0" applyBorder="0" applyAlignment="0" applyProtection="0"/>
    <xf numFmtId="0" fontId="24" fillId="31" borderId="0" applyNumberFormat="0" applyBorder="0" applyAlignment="0" applyProtection="0"/>
    <xf numFmtId="0" fontId="56" fillId="32" borderId="0" applyNumberFormat="0" applyBorder="0" applyAlignment="0" applyProtection="0"/>
    <xf numFmtId="0" fontId="24" fillId="33" borderId="0" applyNumberFormat="0" applyBorder="0" applyAlignment="0" applyProtection="0"/>
    <xf numFmtId="0" fontId="57" fillId="0" borderId="1" applyNumberFormat="0" applyFill="0" applyAlignment="0" applyProtection="0"/>
    <xf numFmtId="0" fontId="23" fillId="0" borderId="2"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14" fillId="5" borderId="0" applyNumberFormat="0" applyBorder="0" applyAlignment="0" applyProtection="0"/>
    <xf numFmtId="0" fontId="58" fillId="34" borderId="3" applyNumberFormat="0" applyAlignment="0" applyProtection="0"/>
    <xf numFmtId="0" fontId="20" fillId="35" borderId="4"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5" applyNumberFormat="0" applyFill="0" applyAlignment="0" applyProtection="0"/>
    <xf numFmtId="0" fontId="10" fillId="0" borderId="6" applyNumberFormat="0" applyFill="0" applyAlignment="0" applyProtection="0"/>
    <xf numFmtId="0" fontId="60" fillId="0" borderId="7" applyNumberFormat="0" applyFill="0" applyAlignment="0" applyProtection="0"/>
    <xf numFmtId="0" fontId="11" fillId="0" borderId="8" applyNumberFormat="0" applyFill="0" applyAlignment="0" applyProtection="0"/>
    <xf numFmtId="0" fontId="61" fillId="0" borderId="9" applyNumberFormat="0" applyFill="0" applyAlignment="0" applyProtection="0"/>
    <xf numFmtId="0" fontId="12" fillId="0" borderId="10"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62" fillId="0" borderId="0" applyNumberFormat="0" applyFill="0" applyBorder="0" applyAlignment="0" applyProtection="0"/>
    <xf numFmtId="0" fontId="9" fillId="0" borderId="0" applyNumberFormat="0" applyFill="0" applyBorder="0" applyAlignment="0" applyProtection="0"/>
    <xf numFmtId="0" fontId="63" fillId="36" borderId="0" applyNumberFormat="0" applyBorder="0" applyAlignment="0" applyProtection="0"/>
    <xf numFmtId="0" fontId="15" fillId="37" borderId="0" applyNumberFormat="0" applyBorder="0" applyAlignment="0" applyProtection="0"/>
    <xf numFmtId="0" fontId="7" fillId="0" borderId="0">
      <alignment/>
      <protection/>
    </xf>
    <xf numFmtId="0" fontId="7" fillId="0" borderId="0">
      <alignment/>
      <protection/>
    </xf>
    <xf numFmtId="0" fontId="6" fillId="0" borderId="0" applyAlignment="0">
      <protection locked="0"/>
    </xf>
    <xf numFmtId="0" fontId="0" fillId="38" borderId="11" applyNumberFormat="0" applyFont="0" applyAlignment="0" applyProtection="0"/>
    <xf numFmtId="0" fontId="8" fillId="39" borderId="12" applyNumberFormat="0" applyFont="0" applyAlignment="0" applyProtection="0"/>
    <xf numFmtId="9" fontId="0" fillId="0" borderId="0" applyFont="0" applyFill="0" applyBorder="0" applyAlignment="0" applyProtection="0"/>
    <xf numFmtId="0" fontId="64" fillId="0" borderId="13" applyNumberFormat="0" applyFill="0" applyAlignment="0" applyProtection="0"/>
    <xf numFmtId="0" fontId="19" fillId="0" borderId="14" applyNumberFormat="0" applyFill="0" applyAlignment="0" applyProtection="0"/>
    <xf numFmtId="0" fontId="65" fillId="40" borderId="0" applyNumberFormat="0" applyBorder="0" applyAlignment="0" applyProtection="0"/>
    <xf numFmtId="0" fontId="13" fillId="7" borderId="0" applyNumberFormat="0" applyBorder="0" applyAlignment="0" applyProtection="0"/>
    <xf numFmtId="0" fontId="66" fillId="41" borderId="0" applyNumberFormat="0" applyBorder="0" applyAlignment="0" applyProtection="0"/>
    <xf numFmtId="0" fontId="67" fillId="0" borderId="0" applyNumberFormat="0" applyFill="0" applyBorder="0" applyAlignment="0" applyProtection="0"/>
    <xf numFmtId="0" fontId="21" fillId="0" borderId="0" applyNumberFormat="0" applyFill="0" applyBorder="0" applyAlignment="0" applyProtection="0"/>
    <xf numFmtId="0" fontId="68" fillId="42" borderId="15" applyNumberFormat="0" applyAlignment="0" applyProtection="0"/>
    <xf numFmtId="0" fontId="16" fillId="13" borderId="16" applyNumberFormat="0" applyAlignment="0" applyProtection="0"/>
    <xf numFmtId="0" fontId="69" fillId="43" borderId="15" applyNumberFormat="0" applyAlignment="0" applyProtection="0"/>
    <xf numFmtId="0" fontId="18" fillId="44" borderId="16" applyNumberFormat="0" applyAlignment="0" applyProtection="0"/>
    <xf numFmtId="0" fontId="70" fillId="43" borderId="17" applyNumberFormat="0" applyAlignment="0" applyProtection="0"/>
    <xf numFmtId="0" fontId="17" fillId="44" borderId="18" applyNumberFormat="0" applyAlignment="0" applyProtection="0"/>
    <xf numFmtId="0" fontId="71" fillId="0" borderId="0" applyNumberFormat="0" applyFill="0" applyBorder="0" applyAlignment="0" applyProtection="0"/>
    <xf numFmtId="0" fontId="22" fillId="0" borderId="0" applyNumberFormat="0" applyFill="0" applyBorder="0" applyAlignment="0" applyProtection="0"/>
    <xf numFmtId="0" fontId="56" fillId="45" borderId="0" applyNumberFormat="0" applyBorder="0" applyAlignment="0" applyProtection="0"/>
    <xf numFmtId="0" fontId="24" fillId="46" borderId="0" applyNumberFormat="0" applyBorder="0" applyAlignment="0" applyProtection="0"/>
    <xf numFmtId="0" fontId="56" fillId="47" borderId="0" applyNumberFormat="0" applyBorder="0" applyAlignment="0" applyProtection="0"/>
    <xf numFmtId="0" fontId="24" fillId="48" borderId="0" applyNumberFormat="0" applyBorder="0" applyAlignment="0" applyProtection="0"/>
    <xf numFmtId="0" fontId="56" fillId="49" borderId="0" applyNumberFormat="0" applyBorder="0" applyAlignment="0" applyProtection="0"/>
    <xf numFmtId="0" fontId="24" fillId="50" borderId="0" applyNumberFormat="0" applyBorder="0" applyAlignment="0" applyProtection="0"/>
    <xf numFmtId="0" fontId="56" fillId="51" borderId="0" applyNumberFormat="0" applyBorder="0" applyAlignment="0" applyProtection="0"/>
    <xf numFmtId="0" fontId="24" fillId="29" borderId="0" applyNumberFormat="0" applyBorder="0" applyAlignment="0" applyProtection="0"/>
    <xf numFmtId="0" fontId="56" fillId="52" borderId="0" applyNumberFormat="0" applyBorder="0" applyAlignment="0" applyProtection="0"/>
    <xf numFmtId="0" fontId="24" fillId="31" borderId="0" applyNumberFormat="0" applyBorder="0" applyAlignment="0" applyProtection="0"/>
    <xf numFmtId="0" fontId="56" fillId="53" borderId="0" applyNumberFormat="0" applyBorder="0" applyAlignment="0" applyProtection="0"/>
    <xf numFmtId="0" fontId="24" fillId="54" borderId="0" applyNumberFormat="0" applyBorder="0" applyAlignment="0" applyProtection="0"/>
  </cellStyleXfs>
  <cellXfs count="192">
    <xf numFmtId="0" fontId="0" fillId="0" borderId="0" xfId="0" applyFont="1" applyAlignment="1">
      <alignment/>
    </xf>
    <xf numFmtId="49" fontId="72" fillId="55" borderId="19" xfId="0" applyNumberFormat="1" applyFont="1" applyFill="1" applyBorder="1" applyAlignment="1">
      <alignment horizontal="center" vertical="center" wrapText="1" readingOrder="1"/>
    </xf>
    <xf numFmtId="0" fontId="0" fillId="0" borderId="0"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0" fillId="0" borderId="0" xfId="0" applyBorder="1" applyAlignment="1">
      <alignment/>
    </xf>
    <xf numFmtId="0" fontId="73" fillId="32" borderId="19" xfId="0" applyNumberFormat="1" applyFont="1" applyFill="1" applyBorder="1" applyAlignment="1">
      <alignment horizontal="right" vertical="center" readingOrder="1"/>
    </xf>
    <xf numFmtId="0" fontId="74" fillId="8" borderId="0" xfId="0" applyFont="1" applyFill="1" applyBorder="1" applyAlignment="1">
      <alignment/>
    </xf>
    <xf numFmtId="172" fontId="74" fillId="8" borderId="0" xfId="0" applyNumberFormat="1" applyFont="1" applyFill="1" applyBorder="1" applyAlignment="1">
      <alignment/>
    </xf>
    <xf numFmtId="0" fontId="74" fillId="0" borderId="0" xfId="0" applyFont="1" applyBorder="1" applyAlignment="1">
      <alignment/>
    </xf>
    <xf numFmtId="0" fontId="75" fillId="0" borderId="0" xfId="0" applyFont="1" applyBorder="1" applyAlignment="1">
      <alignment/>
    </xf>
    <xf numFmtId="9" fontId="74" fillId="0" borderId="0" xfId="0" applyNumberFormat="1" applyFont="1" applyBorder="1" applyAlignment="1">
      <alignment/>
    </xf>
    <xf numFmtId="4" fontId="0" fillId="0" borderId="0" xfId="0" applyNumberFormat="1" applyBorder="1" applyAlignment="1">
      <alignment/>
    </xf>
    <xf numFmtId="172" fontId="74" fillId="0" borderId="0" xfId="0" applyNumberFormat="1" applyFont="1" applyBorder="1" applyAlignment="1">
      <alignment/>
    </xf>
    <xf numFmtId="172" fontId="75" fillId="0" borderId="0" xfId="0" applyNumberFormat="1" applyFont="1" applyBorder="1" applyAlignment="1">
      <alignment/>
    </xf>
    <xf numFmtId="166" fontId="76" fillId="56" borderId="19" xfId="0" applyNumberFormat="1" applyFont="1" applyFill="1" applyBorder="1" applyAlignment="1">
      <alignment horizontal="right" vertical="center" readingOrder="1"/>
    </xf>
    <xf numFmtId="49" fontId="76" fillId="56" borderId="19" xfId="0" applyNumberFormat="1" applyFont="1" applyFill="1" applyBorder="1" applyAlignment="1">
      <alignment horizontal="left" vertical="center" readingOrder="1"/>
    </xf>
    <xf numFmtId="0" fontId="0" fillId="0" borderId="0" xfId="0" applyAlignment="1">
      <alignment vertical="center"/>
    </xf>
    <xf numFmtId="0" fontId="0" fillId="0" borderId="0" xfId="0" applyFont="1" applyBorder="1" applyAlignment="1" applyProtection="1">
      <alignment horizontal="left" vertical="center"/>
      <protection locked="0"/>
    </xf>
    <xf numFmtId="0" fontId="73" fillId="0" borderId="19" xfId="0" applyNumberFormat="1" applyFont="1" applyFill="1" applyBorder="1" applyAlignment="1">
      <alignment horizontal="right" vertical="center" readingOrder="1"/>
    </xf>
    <xf numFmtId="0" fontId="72" fillId="0" borderId="19" xfId="0" applyNumberFormat="1" applyFont="1" applyFill="1" applyBorder="1" applyAlignment="1">
      <alignment horizontal="right" vertical="center" readingOrder="1"/>
    </xf>
    <xf numFmtId="4" fontId="25" fillId="57" borderId="19" xfId="0" applyNumberFormat="1" applyFont="1" applyFill="1" applyBorder="1" applyAlignment="1">
      <alignment horizontal="right" vertical="center" readingOrder="1"/>
    </xf>
    <xf numFmtId="0" fontId="73" fillId="0" borderId="19" xfId="0" applyNumberFormat="1" applyFont="1" applyFill="1" applyBorder="1" applyAlignment="1">
      <alignment horizontal="right" vertical="center" readingOrder="1"/>
    </xf>
    <xf numFmtId="0" fontId="72" fillId="0" borderId="19" xfId="0" applyNumberFormat="1" applyFont="1" applyFill="1" applyBorder="1" applyAlignment="1">
      <alignment horizontal="right" vertical="center" readingOrder="1"/>
    </xf>
    <xf numFmtId="0" fontId="5" fillId="0" borderId="0" xfId="0" applyFont="1" applyBorder="1" applyAlignment="1" applyProtection="1">
      <alignment vertical="center"/>
      <protection hidden="1"/>
    </xf>
    <xf numFmtId="0" fontId="5" fillId="0" borderId="0" xfId="0" applyFont="1" applyBorder="1" applyAlignment="1" applyProtection="1">
      <alignment vertical="center"/>
      <protection locked="0"/>
    </xf>
    <xf numFmtId="0" fontId="0" fillId="57" borderId="0" xfId="0" applyFont="1" applyFill="1" applyBorder="1" applyAlignment="1" applyProtection="1">
      <alignment vertical="center"/>
      <protection locked="0"/>
    </xf>
    <xf numFmtId="0" fontId="25" fillId="0" borderId="19" xfId="0" applyNumberFormat="1" applyFont="1" applyFill="1" applyBorder="1" applyAlignment="1">
      <alignment horizontal="right" vertical="center" readingOrder="1"/>
    </xf>
    <xf numFmtId="0" fontId="39" fillId="0" borderId="0" xfId="0" applyFont="1" applyAlignment="1">
      <alignment/>
    </xf>
    <xf numFmtId="0" fontId="0" fillId="0" borderId="0" xfId="0" applyFont="1" applyBorder="1" applyAlignment="1" applyProtection="1">
      <alignment horizontal="left" vertical="center"/>
      <protection locked="0"/>
    </xf>
    <xf numFmtId="0" fontId="77" fillId="0" borderId="0" xfId="0" applyFont="1" applyAlignment="1">
      <alignment/>
    </xf>
    <xf numFmtId="0" fontId="77" fillId="0" borderId="0" xfId="0" applyFont="1" applyAlignment="1">
      <alignment horizontal="left"/>
    </xf>
    <xf numFmtId="0" fontId="78" fillId="0" borderId="0" xfId="0" applyFont="1" applyAlignment="1">
      <alignment horizontal="left"/>
    </xf>
    <xf numFmtId="0" fontId="26" fillId="0" borderId="20" xfId="0" applyFont="1" applyBorder="1" applyAlignment="1" applyProtection="1">
      <alignment horizontal="center" vertical="center"/>
      <protection locked="0"/>
    </xf>
    <xf numFmtId="49" fontId="26" fillId="0" borderId="20" xfId="0" applyNumberFormat="1" applyFont="1" applyBorder="1" applyAlignment="1" applyProtection="1">
      <alignment horizontal="left" vertical="center" wrapText="1"/>
      <protection locked="0"/>
    </xf>
    <xf numFmtId="0" fontId="26" fillId="0" borderId="20" xfId="0" applyFont="1" applyBorder="1" applyAlignment="1" applyProtection="1">
      <alignment horizontal="left" vertical="center" wrapText="1"/>
      <protection locked="0"/>
    </xf>
    <xf numFmtId="0" fontId="26" fillId="0" borderId="20" xfId="0" applyFont="1" applyBorder="1" applyAlignment="1" applyProtection="1">
      <alignment horizontal="center" vertical="center" wrapText="1"/>
      <protection locked="0"/>
    </xf>
    <xf numFmtId="167" fontId="26" fillId="0" borderId="20" xfId="0" applyNumberFormat="1" applyFont="1" applyBorder="1" applyAlignment="1" applyProtection="1">
      <alignment vertical="center"/>
      <protection locked="0"/>
    </xf>
    <xf numFmtId="4" fontId="26" fillId="0" borderId="20" xfId="0" applyNumberFormat="1" applyFont="1" applyBorder="1" applyAlignment="1" applyProtection="1">
      <alignment vertical="center"/>
      <protection locked="0"/>
    </xf>
    <xf numFmtId="0" fontId="79" fillId="0" borderId="0" xfId="0" applyFont="1" applyAlignment="1">
      <alignment horizontal="left"/>
    </xf>
    <xf numFmtId="4" fontId="79" fillId="0" borderId="0" xfId="0" applyNumberFormat="1" applyFont="1" applyAlignment="1">
      <alignment/>
    </xf>
    <xf numFmtId="4" fontId="78" fillId="0" borderId="0" xfId="0" applyNumberFormat="1" applyFont="1" applyAlignment="1">
      <alignment/>
    </xf>
    <xf numFmtId="0" fontId="80" fillId="0" borderId="20" xfId="0" applyFont="1" applyBorder="1" applyAlignment="1" applyProtection="1">
      <alignment horizontal="center" vertical="center"/>
      <protection locked="0"/>
    </xf>
    <xf numFmtId="49" fontId="80" fillId="0" borderId="20" xfId="0" applyNumberFormat="1" applyFont="1" applyBorder="1" applyAlignment="1" applyProtection="1">
      <alignment horizontal="left" vertical="center" wrapText="1"/>
      <protection locked="0"/>
    </xf>
    <xf numFmtId="0" fontId="80" fillId="0" borderId="20" xfId="0" applyFont="1" applyBorder="1" applyAlignment="1" applyProtection="1">
      <alignment horizontal="left" vertical="center" wrapText="1"/>
      <protection locked="0"/>
    </xf>
    <xf numFmtId="0" fontId="80" fillId="0" borderId="20" xfId="0" applyFont="1" applyBorder="1" applyAlignment="1" applyProtection="1">
      <alignment horizontal="center" vertical="center" wrapText="1"/>
      <protection locked="0"/>
    </xf>
    <xf numFmtId="167" fontId="80" fillId="0" borderId="20" xfId="0" applyNumberFormat="1" applyFont="1" applyBorder="1" applyAlignment="1" applyProtection="1">
      <alignment vertical="center"/>
      <protection locked="0"/>
    </xf>
    <xf numFmtId="4" fontId="80" fillId="0" borderId="20" xfId="0" applyNumberFormat="1" applyFont="1" applyBorder="1" applyAlignment="1" applyProtection="1">
      <alignment vertical="center"/>
      <protection locked="0"/>
    </xf>
    <xf numFmtId="0" fontId="0" fillId="0" borderId="0" xfId="0" applyFont="1" applyAlignment="1">
      <alignment vertical="center"/>
    </xf>
    <xf numFmtId="0" fontId="0" fillId="0" borderId="21" xfId="0" applyFont="1" applyBorder="1" applyAlignment="1">
      <alignment vertical="center"/>
    </xf>
    <xf numFmtId="0" fontId="0" fillId="0" borderId="0" xfId="0" applyFont="1" applyBorder="1" applyAlignment="1" applyProtection="1">
      <alignment horizontal="left" vertical="center"/>
      <protection locked="0"/>
    </xf>
    <xf numFmtId="0" fontId="77" fillId="0" borderId="0" xfId="0" applyFont="1" applyAlignment="1">
      <alignment/>
    </xf>
    <xf numFmtId="0" fontId="77" fillId="0" borderId="0" xfId="0" applyFont="1" applyAlignment="1">
      <alignment horizontal="left"/>
    </xf>
    <xf numFmtId="0" fontId="79" fillId="0" borderId="0" xfId="0" applyFont="1" applyAlignment="1">
      <alignment horizontal="left"/>
    </xf>
    <xf numFmtId="4" fontId="79" fillId="0" borderId="0" xfId="0" applyNumberFormat="1" applyFont="1" applyAlignment="1">
      <alignment/>
    </xf>
    <xf numFmtId="0" fontId="78" fillId="0" borderId="0" xfId="0" applyFont="1" applyAlignment="1">
      <alignment horizontal="left"/>
    </xf>
    <xf numFmtId="4" fontId="78" fillId="0" borderId="0" xfId="0" applyNumberFormat="1" applyFont="1" applyAlignment="1">
      <alignment/>
    </xf>
    <xf numFmtId="0" fontId="26" fillId="0" borderId="20" xfId="0" applyFont="1" applyBorder="1" applyAlignment="1" applyProtection="1">
      <alignment horizontal="center" vertical="center"/>
      <protection locked="0"/>
    </xf>
    <xf numFmtId="49" fontId="26" fillId="0" borderId="20" xfId="0" applyNumberFormat="1" applyFont="1" applyBorder="1" applyAlignment="1" applyProtection="1">
      <alignment horizontal="left" vertical="center" wrapText="1"/>
      <protection locked="0"/>
    </xf>
    <xf numFmtId="0" fontId="26" fillId="0" borderId="20" xfId="0" applyFont="1" applyBorder="1" applyAlignment="1" applyProtection="1">
      <alignment horizontal="left" vertical="center" wrapText="1"/>
      <protection locked="0"/>
    </xf>
    <xf numFmtId="0" fontId="26" fillId="0" borderId="20" xfId="0" applyFont="1" applyBorder="1" applyAlignment="1" applyProtection="1">
      <alignment horizontal="center" vertical="center" wrapText="1"/>
      <protection locked="0"/>
    </xf>
    <xf numFmtId="167" fontId="26" fillId="0" borderId="20" xfId="0" applyNumberFormat="1" applyFont="1" applyBorder="1" applyAlignment="1" applyProtection="1">
      <alignment vertical="center"/>
      <protection locked="0"/>
    </xf>
    <xf numFmtId="4" fontId="26" fillId="0" borderId="20" xfId="0" applyNumberFormat="1" applyFont="1" applyBorder="1" applyAlignment="1" applyProtection="1">
      <alignment vertical="center"/>
      <protection locked="0"/>
    </xf>
    <xf numFmtId="0" fontId="80" fillId="0" borderId="20" xfId="0" applyFont="1" applyBorder="1" applyAlignment="1" applyProtection="1">
      <alignment horizontal="center" vertical="center"/>
      <protection locked="0"/>
    </xf>
    <xf numFmtId="49" fontId="80" fillId="0" borderId="20" xfId="0" applyNumberFormat="1" applyFont="1" applyBorder="1" applyAlignment="1" applyProtection="1">
      <alignment horizontal="left" vertical="center" wrapText="1"/>
      <protection locked="0"/>
    </xf>
    <xf numFmtId="0" fontId="80" fillId="0" borderId="20" xfId="0" applyFont="1" applyBorder="1" applyAlignment="1" applyProtection="1">
      <alignment horizontal="left" vertical="center" wrapText="1"/>
      <protection locked="0"/>
    </xf>
    <xf numFmtId="0" fontId="80" fillId="0" borderId="20" xfId="0" applyFont="1" applyBorder="1" applyAlignment="1" applyProtection="1">
      <alignment horizontal="center" vertical="center" wrapText="1"/>
      <protection locked="0"/>
    </xf>
    <xf numFmtId="167" fontId="80" fillId="0" borderId="20" xfId="0" applyNumberFormat="1" applyFont="1" applyBorder="1" applyAlignment="1" applyProtection="1">
      <alignment vertical="center"/>
      <protection locked="0"/>
    </xf>
    <xf numFmtId="4" fontId="80" fillId="0" borderId="20" xfId="0" applyNumberFormat="1" applyFont="1" applyBorder="1" applyAlignment="1" applyProtection="1">
      <alignment vertical="center"/>
      <protection locked="0"/>
    </xf>
    <xf numFmtId="4" fontId="26" fillId="57" borderId="20" xfId="0" applyNumberFormat="1" applyFont="1" applyFill="1" applyBorder="1" applyAlignment="1" applyProtection="1">
      <alignment vertical="center"/>
      <protection locked="0"/>
    </xf>
    <xf numFmtId="4" fontId="26" fillId="57" borderId="20" xfId="0" applyNumberFormat="1" applyFont="1" applyFill="1" applyBorder="1" applyAlignment="1" applyProtection="1">
      <alignment vertical="center"/>
      <protection locked="0"/>
    </xf>
    <xf numFmtId="4" fontId="80" fillId="57" borderId="20" xfId="0" applyNumberFormat="1" applyFont="1" applyFill="1" applyBorder="1" applyAlignment="1" applyProtection="1">
      <alignment vertical="center"/>
      <protection locked="0"/>
    </xf>
    <xf numFmtId="0" fontId="81" fillId="0" borderId="0" xfId="0" applyFont="1" applyAlignment="1">
      <alignment horizontal="left"/>
    </xf>
    <xf numFmtId="0" fontId="81" fillId="0" borderId="0" xfId="0" applyFont="1" applyAlignment="1">
      <alignment/>
    </xf>
    <xf numFmtId="4" fontId="81" fillId="0" borderId="0" xfId="0" applyNumberFormat="1" applyFont="1" applyAlignment="1">
      <alignment/>
    </xf>
    <xf numFmtId="4" fontId="80" fillId="57" borderId="20" xfId="0" applyNumberFormat="1" applyFont="1" applyFill="1" applyBorder="1" applyAlignment="1" applyProtection="1">
      <alignment vertical="center"/>
      <protection locked="0"/>
    </xf>
    <xf numFmtId="0" fontId="73" fillId="58" borderId="19" xfId="0" applyNumberFormat="1" applyFont="1" applyFill="1" applyBorder="1" applyAlignment="1">
      <alignment horizontal="right" vertical="center" readingOrder="1"/>
    </xf>
    <xf numFmtId="167" fontId="26" fillId="57" borderId="20" xfId="0" applyNumberFormat="1" applyFont="1" applyFill="1" applyBorder="1" applyAlignment="1" applyProtection="1">
      <alignment vertical="center"/>
      <protection locked="0"/>
    </xf>
    <xf numFmtId="167" fontId="26" fillId="57" borderId="20" xfId="0" applyNumberFormat="1" applyFont="1" applyFill="1" applyBorder="1" applyAlignment="1" applyProtection="1">
      <alignment vertical="center"/>
      <protection locked="0"/>
    </xf>
    <xf numFmtId="0" fontId="26" fillId="0" borderId="0" xfId="0" applyFont="1" applyBorder="1" applyAlignment="1" applyProtection="1">
      <alignment horizontal="center" vertical="center"/>
      <protection locked="0"/>
    </xf>
    <xf numFmtId="49" fontId="26" fillId="0" borderId="0" xfId="0" applyNumberFormat="1" applyFont="1" applyBorder="1" applyAlignment="1" applyProtection="1">
      <alignment horizontal="left" vertical="center" wrapText="1"/>
      <protection locked="0"/>
    </xf>
    <xf numFmtId="0" fontId="26" fillId="0" borderId="0" xfId="0" applyFont="1" applyBorder="1" applyAlignment="1" applyProtection="1">
      <alignment horizontal="left" vertical="center" wrapText="1"/>
      <protection locked="0"/>
    </xf>
    <xf numFmtId="0" fontId="26" fillId="0" borderId="0" xfId="0" applyFont="1" applyBorder="1" applyAlignment="1" applyProtection="1">
      <alignment horizontal="center" vertical="center" wrapText="1"/>
      <protection locked="0"/>
    </xf>
    <xf numFmtId="167" fontId="26" fillId="0" borderId="0" xfId="0" applyNumberFormat="1" applyFont="1" applyBorder="1" applyAlignment="1" applyProtection="1">
      <alignment vertical="center"/>
      <protection locked="0"/>
    </xf>
    <xf numFmtId="4" fontId="26" fillId="0" borderId="0" xfId="0" applyNumberFormat="1" applyFont="1" applyBorder="1" applyAlignment="1" applyProtection="1">
      <alignment vertical="center"/>
      <protection locked="0"/>
    </xf>
    <xf numFmtId="0" fontId="82" fillId="0" borderId="0" xfId="0" applyFont="1" applyAlignment="1">
      <alignment horizontal="left" vertical="center"/>
    </xf>
    <xf numFmtId="0" fontId="28" fillId="0" borderId="0" xfId="0" applyFont="1" applyAlignment="1">
      <alignment horizontal="left" vertical="center" wrapText="1"/>
    </xf>
    <xf numFmtId="0" fontId="26" fillId="0" borderId="20" xfId="0" applyFont="1" applyBorder="1" applyAlignment="1" applyProtection="1">
      <alignment horizontal="center" vertical="top"/>
      <protection locked="0"/>
    </xf>
    <xf numFmtId="49" fontId="26" fillId="0" borderId="20" xfId="0" applyNumberFormat="1" applyFont="1" applyBorder="1" applyAlignment="1" applyProtection="1">
      <alignment horizontal="left" vertical="top" wrapText="1"/>
      <protection locked="0"/>
    </xf>
    <xf numFmtId="0" fontId="26" fillId="0" borderId="20" xfId="0" applyFont="1" applyBorder="1" applyAlignment="1" applyProtection="1">
      <alignment horizontal="left" vertical="top" wrapText="1"/>
      <protection locked="0"/>
    </xf>
    <xf numFmtId="0" fontId="26" fillId="0" borderId="20" xfId="0" applyFont="1" applyBorder="1" applyAlignment="1" applyProtection="1">
      <alignment horizontal="center" vertical="top" wrapText="1"/>
      <protection locked="0"/>
    </xf>
    <xf numFmtId="167" fontId="26" fillId="0" borderId="20" xfId="0" applyNumberFormat="1" applyFont="1" applyBorder="1" applyAlignment="1" applyProtection="1">
      <alignment vertical="top"/>
      <protection locked="0"/>
    </xf>
    <xf numFmtId="0" fontId="0" fillId="0" borderId="0" xfId="0" applyFont="1" applyAlignment="1">
      <alignment vertical="top"/>
    </xf>
    <xf numFmtId="0" fontId="28" fillId="0" borderId="0" xfId="0" applyFont="1" applyAlignment="1">
      <alignment horizontal="left" vertical="top" wrapText="1"/>
    </xf>
    <xf numFmtId="0" fontId="83" fillId="0" borderId="0" xfId="0" applyFont="1" applyFill="1" applyAlignment="1">
      <alignment vertical="top" wrapText="1"/>
    </xf>
    <xf numFmtId="0" fontId="83" fillId="0" borderId="0" xfId="0" applyFont="1" applyAlignment="1">
      <alignment vertical="center" wrapText="1"/>
    </xf>
    <xf numFmtId="0" fontId="84" fillId="0" borderId="0" xfId="0" applyFont="1" applyAlignment="1">
      <alignment vertical="center" wrapText="1"/>
    </xf>
    <xf numFmtId="0" fontId="26" fillId="58" borderId="20" xfId="0" applyFont="1" applyFill="1" applyBorder="1" applyAlignment="1" applyProtection="1">
      <alignment horizontal="center" vertical="center"/>
      <protection locked="0"/>
    </xf>
    <xf numFmtId="49" fontId="26" fillId="58" borderId="20" xfId="0" applyNumberFormat="1" applyFont="1" applyFill="1" applyBorder="1" applyAlignment="1" applyProtection="1">
      <alignment horizontal="left" vertical="center" wrapText="1"/>
      <protection locked="0"/>
    </xf>
    <xf numFmtId="0" fontId="26" fillId="58" borderId="20" xfId="0" applyFont="1" applyFill="1" applyBorder="1" applyAlignment="1" applyProtection="1">
      <alignment horizontal="left" vertical="center" wrapText="1"/>
      <protection locked="0"/>
    </xf>
    <xf numFmtId="0" fontId="26" fillId="58" borderId="20" xfId="0" applyFont="1" applyFill="1" applyBorder="1" applyAlignment="1" applyProtection="1">
      <alignment horizontal="center" vertical="center" wrapText="1"/>
      <protection locked="0"/>
    </xf>
    <xf numFmtId="167" fontId="26" fillId="58" borderId="20" xfId="0" applyNumberFormat="1" applyFont="1" applyFill="1" applyBorder="1" applyAlignment="1" applyProtection="1">
      <alignment vertical="center"/>
      <protection locked="0"/>
    </xf>
    <xf numFmtId="0" fontId="80" fillId="58" borderId="20" xfId="0" applyFont="1" applyFill="1" applyBorder="1" applyAlignment="1" applyProtection="1">
      <alignment horizontal="center" vertical="center"/>
      <protection locked="0"/>
    </xf>
    <xf numFmtId="49" fontId="80" fillId="58" borderId="20" xfId="0" applyNumberFormat="1" applyFont="1" applyFill="1" applyBorder="1" applyAlignment="1" applyProtection="1">
      <alignment horizontal="left" vertical="center" wrapText="1"/>
      <protection locked="0"/>
    </xf>
    <xf numFmtId="0" fontId="80" fillId="58" borderId="20" xfId="0" applyFont="1" applyFill="1" applyBorder="1" applyAlignment="1" applyProtection="1">
      <alignment horizontal="left" vertical="center" wrapText="1"/>
      <protection locked="0"/>
    </xf>
    <xf numFmtId="0" fontId="80" fillId="58" borderId="20" xfId="0" applyFont="1" applyFill="1" applyBorder="1" applyAlignment="1" applyProtection="1">
      <alignment horizontal="center" vertical="center" wrapText="1"/>
      <protection locked="0"/>
    </xf>
    <xf numFmtId="167" fontId="80" fillId="58" borderId="20" xfId="0" applyNumberFormat="1" applyFont="1" applyFill="1" applyBorder="1" applyAlignment="1" applyProtection="1">
      <alignment vertical="center"/>
      <protection locked="0"/>
    </xf>
    <xf numFmtId="4" fontId="80" fillId="58" borderId="20" xfId="0" applyNumberFormat="1" applyFont="1" applyFill="1" applyBorder="1" applyAlignment="1" applyProtection="1">
      <alignment vertical="center"/>
      <protection locked="0"/>
    </xf>
    <xf numFmtId="0" fontId="0" fillId="58" borderId="0" xfId="0" applyFont="1" applyFill="1" applyAlignment="1">
      <alignment vertical="center"/>
    </xf>
    <xf numFmtId="0" fontId="82" fillId="58" borderId="0" xfId="0" applyFont="1" applyFill="1" applyAlignment="1">
      <alignment horizontal="left" vertical="center"/>
    </xf>
    <xf numFmtId="0" fontId="28" fillId="58" borderId="0" xfId="0" applyFont="1" applyFill="1" applyAlignment="1">
      <alignment horizontal="left" vertical="center" wrapText="1"/>
    </xf>
    <xf numFmtId="0" fontId="83" fillId="58" borderId="0" xfId="0" applyFont="1" applyFill="1" applyAlignment="1">
      <alignment vertical="center" wrapText="1"/>
    </xf>
    <xf numFmtId="49" fontId="85" fillId="56" borderId="19" xfId="0" applyNumberFormat="1" applyFont="1" applyFill="1" applyBorder="1" applyAlignment="1">
      <alignment horizontal="left" vertical="center" readingOrder="1"/>
    </xf>
    <xf numFmtId="49" fontId="85" fillId="56" borderId="19" xfId="0" applyNumberFormat="1" applyFont="1" applyFill="1" applyBorder="1" applyAlignment="1">
      <alignment horizontal="left" vertical="center" wrapText="1" readingOrder="1"/>
    </xf>
    <xf numFmtId="167" fontId="86" fillId="56" borderId="19" xfId="0" applyNumberFormat="1" applyFont="1" applyFill="1" applyBorder="1" applyAlignment="1">
      <alignment horizontal="right" vertical="center" readingOrder="1"/>
    </xf>
    <xf numFmtId="4" fontId="85" fillId="56" borderId="19" xfId="0" applyNumberFormat="1" applyFont="1" applyFill="1" applyBorder="1" applyAlignment="1">
      <alignment horizontal="right" vertical="center" readingOrder="1"/>
    </xf>
    <xf numFmtId="0" fontId="26" fillId="0" borderId="20" xfId="0" applyFont="1" applyBorder="1" applyAlignment="1" applyProtection="1">
      <alignment horizontal="center" vertical="top"/>
      <protection locked="0"/>
    </xf>
    <xf numFmtId="0" fontId="82" fillId="0" borderId="0" xfId="0" applyFont="1" applyAlignment="1">
      <alignment horizontal="left" vertical="center"/>
    </xf>
    <xf numFmtId="0" fontId="28" fillId="0" borderId="0" xfId="0" applyFont="1" applyAlignment="1">
      <alignment horizontal="left" vertical="center" wrapText="1"/>
    </xf>
    <xf numFmtId="4" fontId="26" fillId="58" borderId="20" xfId="0" applyNumberFormat="1" applyFont="1" applyFill="1" applyBorder="1" applyAlignment="1" applyProtection="1">
      <alignment vertical="center"/>
      <protection locked="0"/>
    </xf>
    <xf numFmtId="4" fontId="26" fillId="57" borderId="20" xfId="0" applyNumberFormat="1" applyFont="1" applyFill="1" applyBorder="1" applyAlignment="1" applyProtection="1">
      <alignment vertical="top"/>
      <protection locked="0"/>
    </xf>
    <xf numFmtId="49" fontId="87" fillId="0" borderId="19" xfId="0" applyNumberFormat="1" applyFont="1" applyFill="1" applyBorder="1" applyAlignment="1">
      <alignment horizontal="left" vertical="center" readingOrder="1"/>
    </xf>
    <xf numFmtId="49" fontId="87" fillId="0" borderId="19" xfId="0" applyNumberFormat="1" applyFont="1" applyFill="1" applyBorder="1" applyAlignment="1">
      <alignment horizontal="left" vertical="center" wrapText="1" readingOrder="1"/>
    </xf>
    <xf numFmtId="167" fontId="87" fillId="0" borderId="19" xfId="0" applyNumberFormat="1" applyFont="1" applyFill="1" applyBorder="1" applyAlignment="1">
      <alignment horizontal="right" vertical="center" readingOrder="1"/>
    </xf>
    <xf numFmtId="0" fontId="0" fillId="0" borderId="22" xfId="0" applyFill="1" applyBorder="1" applyAlignment="1">
      <alignment horizontal="center" vertical="center"/>
    </xf>
    <xf numFmtId="0" fontId="88" fillId="0" borderId="23" xfId="0" applyFont="1" applyBorder="1" applyAlignment="1" applyProtection="1">
      <alignment vertical="center"/>
      <protection/>
    </xf>
    <xf numFmtId="0" fontId="88" fillId="0" borderId="24" xfId="0" applyFont="1" applyBorder="1" applyAlignment="1" applyProtection="1">
      <alignment horizontal="center" vertical="center" wrapText="1"/>
      <protection/>
    </xf>
    <xf numFmtId="0" fontId="88" fillId="0" borderId="24" xfId="0" applyFont="1" applyBorder="1" applyAlignment="1" applyProtection="1">
      <alignment horizontal="center" vertical="center"/>
      <protection/>
    </xf>
    <xf numFmtId="0" fontId="88" fillId="0" borderId="25" xfId="0" applyFont="1" applyBorder="1" applyAlignment="1" applyProtection="1">
      <alignment horizontal="center" vertical="center" wrapText="1"/>
      <protection/>
    </xf>
    <xf numFmtId="0" fontId="0" fillId="0" borderId="26" xfId="0" applyFill="1" applyBorder="1" applyAlignment="1" applyProtection="1">
      <alignment vertical="center" wrapText="1"/>
      <protection/>
    </xf>
    <xf numFmtId="0" fontId="0" fillId="0" borderId="27" xfId="0" applyFill="1" applyBorder="1" applyAlignment="1" applyProtection="1">
      <alignment horizontal="center" vertical="center"/>
      <protection/>
    </xf>
    <xf numFmtId="0" fontId="0" fillId="0" borderId="28" xfId="0" applyFill="1" applyBorder="1" applyAlignment="1" applyProtection="1">
      <alignment horizontal="center" vertical="center"/>
      <protection/>
    </xf>
    <xf numFmtId="172" fontId="0" fillId="57" borderId="29" xfId="0" applyNumberFormat="1" applyFill="1" applyBorder="1" applyAlignment="1">
      <alignment/>
    </xf>
    <xf numFmtId="172" fontId="39" fillId="0" borderId="30" xfId="0" applyNumberFormat="1" applyFont="1" applyFill="1" applyBorder="1" applyAlignment="1" applyProtection="1">
      <alignment/>
      <protection/>
    </xf>
    <xf numFmtId="0" fontId="0" fillId="0" borderId="31" xfId="0" applyFill="1" applyBorder="1" applyAlignment="1" applyProtection="1">
      <alignment vertical="center" wrapText="1"/>
      <protection/>
    </xf>
    <xf numFmtId="0" fontId="0" fillId="0" borderId="22" xfId="0" applyFill="1" applyBorder="1" applyAlignment="1" applyProtection="1">
      <alignment horizontal="center" vertical="center"/>
      <protection/>
    </xf>
    <xf numFmtId="0" fontId="0" fillId="0" borderId="32" xfId="0" applyFill="1" applyBorder="1" applyAlignment="1" applyProtection="1">
      <alignment horizontal="center" vertical="center"/>
      <protection/>
    </xf>
    <xf numFmtId="0" fontId="0" fillId="0" borderId="33" xfId="0" applyFill="1" applyBorder="1" applyAlignment="1" applyProtection="1">
      <alignment vertical="center" wrapText="1"/>
      <protection/>
    </xf>
    <xf numFmtId="0" fontId="0" fillId="0" borderId="34" xfId="0" applyBorder="1" applyAlignment="1" applyProtection="1">
      <alignment/>
      <protection/>
    </xf>
    <xf numFmtId="42" fontId="0" fillId="0" borderId="35" xfId="0" applyNumberFormat="1" applyFill="1" applyBorder="1" applyAlignment="1" applyProtection="1">
      <alignment/>
      <protection/>
    </xf>
    <xf numFmtId="172" fontId="89" fillId="0" borderId="25" xfId="0" applyNumberFormat="1" applyFont="1" applyFill="1" applyBorder="1" applyAlignment="1" applyProtection="1">
      <alignment/>
      <protection/>
    </xf>
    <xf numFmtId="0" fontId="90" fillId="0" borderId="0" xfId="0" applyFont="1" applyAlignment="1">
      <alignment/>
    </xf>
    <xf numFmtId="4" fontId="0" fillId="0" borderId="0" xfId="0" applyNumberFormat="1" applyFont="1" applyBorder="1" applyAlignment="1" applyProtection="1">
      <alignment horizontal="left" vertical="center"/>
      <protection locked="0"/>
    </xf>
    <xf numFmtId="4" fontId="72" fillId="55" borderId="19" xfId="0" applyNumberFormat="1" applyFont="1" applyFill="1" applyBorder="1" applyAlignment="1">
      <alignment horizontal="center" vertical="center" wrapText="1" readingOrder="1"/>
    </xf>
    <xf numFmtId="4" fontId="0" fillId="0" borderId="0" xfId="0" applyNumberFormat="1" applyAlignment="1">
      <alignment/>
    </xf>
    <xf numFmtId="4" fontId="80" fillId="0" borderId="20" xfId="0" applyNumberFormat="1" applyFont="1" applyBorder="1" applyAlignment="1" applyProtection="1">
      <alignment horizontal="right" vertical="center" wrapText="1"/>
      <protection locked="0"/>
    </xf>
    <xf numFmtId="4" fontId="91" fillId="0" borderId="0" xfId="0" applyNumberFormat="1" applyFont="1" applyAlignment="1">
      <alignment/>
    </xf>
    <xf numFmtId="0" fontId="5" fillId="0" borderId="0" xfId="0" applyFont="1" applyBorder="1" applyAlignment="1" applyProtection="1">
      <alignment horizontal="left" vertical="center"/>
      <protection locked="0"/>
    </xf>
    <xf numFmtId="4" fontId="0" fillId="0" borderId="0" xfId="0" applyNumberFormat="1" applyBorder="1" applyAlignment="1">
      <alignment horizontal="right"/>
    </xf>
    <xf numFmtId="0" fontId="4" fillId="0" borderId="36" xfId="0" applyFont="1" applyBorder="1" applyAlignment="1" applyProtection="1">
      <alignment horizontal="left" vertical="center"/>
      <protection locked="0"/>
    </xf>
    <xf numFmtId="0" fontId="0" fillId="0" borderId="0" xfId="0" applyBorder="1" applyAlignment="1">
      <alignment vertical="center"/>
    </xf>
    <xf numFmtId="0" fontId="4" fillId="0" borderId="37"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0" fontId="0" fillId="0" borderId="37" xfId="0" applyFont="1" applyBorder="1" applyAlignment="1" applyProtection="1">
      <alignment horizontal="left" vertical="center"/>
      <protection locked="0"/>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92" fillId="0" borderId="39" xfId="0" applyFont="1" applyBorder="1" applyAlignment="1">
      <alignment/>
    </xf>
    <xf numFmtId="172" fontId="92" fillId="0" borderId="39" xfId="0" applyNumberFormat="1" applyFont="1" applyBorder="1" applyAlignment="1">
      <alignment/>
    </xf>
    <xf numFmtId="0" fontId="0" fillId="0" borderId="27" xfId="0" applyBorder="1" applyAlignment="1">
      <alignment/>
    </xf>
    <xf numFmtId="0" fontId="3" fillId="0" borderId="40" xfId="0" applyFont="1" applyBorder="1" applyAlignment="1" applyProtection="1">
      <alignment horizontal="left" vertical="center"/>
      <protection locked="0"/>
    </xf>
    <xf numFmtId="0" fontId="0" fillId="0" borderId="41" xfId="0" applyFont="1" applyBorder="1" applyAlignment="1" applyProtection="1">
      <alignment horizontal="left" vertical="center"/>
      <protection locked="0"/>
    </xf>
    <xf numFmtId="0" fontId="0" fillId="0" borderId="42" xfId="0" applyBorder="1" applyAlignment="1">
      <alignment vertical="center"/>
    </xf>
    <xf numFmtId="0" fontId="92" fillId="0" borderId="0" xfId="0" applyFont="1" applyBorder="1" applyAlignment="1">
      <alignment/>
    </xf>
    <xf numFmtId="0" fontId="0" fillId="0" borderId="41" xfId="0" applyBorder="1" applyAlignment="1">
      <alignment/>
    </xf>
    <xf numFmtId="0" fontId="0" fillId="0" borderId="40" xfId="0" applyBorder="1" applyAlignment="1">
      <alignment/>
    </xf>
    <xf numFmtId="4" fontId="0" fillId="0" borderId="41" xfId="0" applyNumberFormat="1" applyBorder="1" applyAlignment="1">
      <alignment/>
    </xf>
    <xf numFmtId="0" fontId="0" fillId="0" borderId="42" xfId="0" applyBorder="1" applyAlignment="1">
      <alignment/>
    </xf>
    <xf numFmtId="0" fontId="0" fillId="0" borderId="0" xfId="0" applyFont="1" applyFill="1" applyAlignment="1">
      <alignment vertical="center"/>
    </xf>
    <xf numFmtId="49" fontId="5" fillId="0" borderId="0" xfId="0" applyNumberFormat="1" applyFont="1" applyBorder="1" applyAlignment="1" applyProtection="1">
      <alignment horizontal="left" vertical="top"/>
      <protection hidden="1"/>
    </xf>
    <xf numFmtId="0" fontId="0" fillId="0" borderId="0" xfId="0" applyAlignment="1">
      <alignment horizontal="left" vertical="top"/>
    </xf>
    <xf numFmtId="0" fontId="5" fillId="0" borderId="0" xfId="0" applyFont="1" applyBorder="1" applyAlignment="1" applyProtection="1">
      <alignment horizontal="left" vertical="center"/>
      <protection locked="0"/>
    </xf>
    <xf numFmtId="0" fontId="0" fillId="0" borderId="0" xfId="0" applyAlignment="1">
      <alignment horizontal="left" vertical="center"/>
    </xf>
    <xf numFmtId="0" fontId="2" fillId="0" borderId="40"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92" fillId="0" borderId="38" xfId="0" applyFont="1" applyBorder="1" applyAlignment="1" applyProtection="1">
      <alignment horizontal="center" vertical="center"/>
      <protection locked="0"/>
    </xf>
    <xf numFmtId="0" fontId="92" fillId="0" borderId="39" xfId="0" applyFont="1" applyBorder="1" applyAlignment="1">
      <alignment horizontal="center" vertical="center"/>
    </xf>
    <xf numFmtId="0" fontId="92" fillId="0" borderId="27" xfId="0" applyFont="1" applyBorder="1" applyAlignment="1">
      <alignment horizontal="center" vertical="center"/>
    </xf>
    <xf numFmtId="0" fontId="88" fillId="0" borderId="43" xfId="0" applyFont="1" applyBorder="1" applyAlignment="1" applyProtection="1">
      <alignment/>
      <protection/>
    </xf>
    <xf numFmtId="0" fontId="0" fillId="0" borderId="43" xfId="0" applyBorder="1" applyAlignment="1">
      <alignment/>
    </xf>
    <xf numFmtId="0" fontId="0" fillId="0" borderId="23" xfId="0" applyBorder="1" applyAlignment="1">
      <alignment/>
    </xf>
    <xf numFmtId="0" fontId="90" fillId="0" borderId="0" xfId="0" applyFont="1" applyAlignment="1">
      <alignment wrapText="1"/>
    </xf>
    <xf numFmtId="0" fontId="0" fillId="0" borderId="0" xfId="0" applyAlignment="1">
      <alignment/>
    </xf>
    <xf numFmtId="0" fontId="0" fillId="57" borderId="0"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locked="0"/>
    </xf>
    <xf numFmtId="0" fontId="0" fillId="0" borderId="0" xfId="0" applyAlignment="1">
      <alignment vertical="center"/>
    </xf>
    <xf numFmtId="0" fontId="3" fillId="0" borderId="0" xfId="0" applyFont="1" applyBorder="1" applyAlignment="1" applyProtection="1">
      <alignment horizontal="left" vertical="center" wrapText="1"/>
      <protection locked="0"/>
    </xf>
    <xf numFmtId="0" fontId="5" fillId="0" borderId="0" xfId="0" applyFont="1" applyBorder="1" applyAlignment="1" applyProtection="1">
      <alignment horizontal="left" vertical="center"/>
      <protection hidden="1"/>
    </xf>
    <xf numFmtId="0" fontId="27" fillId="0" borderId="0" xfId="73" applyFont="1" applyAlignment="1">
      <alignment horizontal="left" vertical="top" wrapText="1"/>
      <protection/>
    </xf>
  </cellXfs>
  <cellStyles count="91">
    <cellStyle name="Normal" xfId="0"/>
    <cellStyle name="20 % – Zvýraznění1" xfId="15"/>
    <cellStyle name="20 % – Zvýraznění1 2" xfId="16"/>
    <cellStyle name="20 % – Zvýraznění2" xfId="17"/>
    <cellStyle name="20 % – Zvýraznění2 2" xfId="18"/>
    <cellStyle name="20 % – Zvýraznění3" xfId="19"/>
    <cellStyle name="20 % – Zvýraznění3 2" xfId="20"/>
    <cellStyle name="20 % – Zvýraznění4" xfId="21"/>
    <cellStyle name="20 % – Zvýraznění4 2" xfId="22"/>
    <cellStyle name="20 % – Zvýraznění5" xfId="23"/>
    <cellStyle name="20 % – Zvýraznění5 2" xfId="24"/>
    <cellStyle name="20 % – Zvýraznění6" xfId="25"/>
    <cellStyle name="20 % – Zvýraznění6 2" xfId="26"/>
    <cellStyle name="40 % – Zvýraznění1" xfId="27"/>
    <cellStyle name="40 % – Zvýraznění1 2" xfId="28"/>
    <cellStyle name="40 % – Zvýraznění2" xfId="29"/>
    <cellStyle name="40 % – Zvýraznění2 2" xfId="30"/>
    <cellStyle name="40 % – Zvýraznění3" xfId="31"/>
    <cellStyle name="40 % – Zvýraznění3 2" xfId="32"/>
    <cellStyle name="40 % – Zvýraznění4" xfId="33"/>
    <cellStyle name="40 % – Zvýraznění4 2" xfId="34"/>
    <cellStyle name="40 % – Zvýraznění5" xfId="35"/>
    <cellStyle name="40 % – Zvýraznění5 2" xfId="36"/>
    <cellStyle name="40 % – Zvýraznění6" xfId="37"/>
    <cellStyle name="40 % – Zvýraznění6 2" xfId="38"/>
    <cellStyle name="60 % – Zvýraznění1" xfId="39"/>
    <cellStyle name="60 % – Zvýraznění1 2" xfId="40"/>
    <cellStyle name="60 % – Zvýraznění2" xfId="41"/>
    <cellStyle name="60 % – Zvýraznění2 2" xfId="42"/>
    <cellStyle name="60 % – Zvýraznění3" xfId="43"/>
    <cellStyle name="60 % – Zvýraznění3 2" xfId="44"/>
    <cellStyle name="60 % – Zvýraznění4" xfId="45"/>
    <cellStyle name="60 % – Zvýraznění4 2" xfId="46"/>
    <cellStyle name="60 % – Zvýraznění5" xfId="47"/>
    <cellStyle name="60 % – Zvýraznění5 2" xfId="48"/>
    <cellStyle name="60 % – Zvýraznění6" xfId="49"/>
    <cellStyle name="60 % – Zvýraznění6 2" xfId="50"/>
    <cellStyle name="Celkem" xfId="51"/>
    <cellStyle name="Celkem 2" xfId="52"/>
    <cellStyle name="Comma" xfId="53"/>
    <cellStyle name="Comma [0]" xfId="54"/>
    <cellStyle name="Chybně 2" xfId="55"/>
    <cellStyle name="Kontrolní buňka" xfId="56"/>
    <cellStyle name="Kontrolní buňka 2" xfId="57"/>
    <cellStyle name="Currency" xfId="58"/>
    <cellStyle name="Currency [0]" xfId="59"/>
    <cellStyle name="Nadpis 1" xfId="60"/>
    <cellStyle name="Nadpis 1 2" xfId="61"/>
    <cellStyle name="Nadpis 2" xfId="62"/>
    <cellStyle name="Nadpis 2 2" xfId="63"/>
    <cellStyle name="Nadpis 3" xfId="64"/>
    <cellStyle name="Nadpis 3 2" xfId="65"/>
    <cellStyle name="Nadpis 4" xfId="66"/>
    <cellStyle name="Nadpis 4 2" xfId="67"/>
    <cellStyle name="Název" xfId="68"/>
    <cellStyle name="Název 2" xfId="69"/>
    <cellStyle name="Neutrální" xfId="70"/>
    <cellStyle name="Neutrální 2" xfId="71"/>
    <cellStyle name="Normální 2" xfId="72"/>
    <cellStyle name="Normální 2 2" xfId="73"/>
    <cellStyle name="Normální 3" xfId="74"/>
    <cellStyle name="Poznámka" xfId="75"/>
    <cellStyle name="Poznámka 2" xfId="76"/>
    <cellStyle name="Percent" xfId="77"/>
    <cellStyle name="Propojená buňka" xfId="78"/>
    <cellStyle name="Propojená buňka 2" xfId="79"/>
    <cellStyle name="Správně" xfId="80"/>
    <cellStyle name="Správně 2" xfId="81"/>
    <cellStyle name="Špatně" xfId="82"/>
    <cellStyle name="Text upozornění" xfId="83"/>
    <cellStyle name="Text upozornění 2" xfId="84"/>
    <cellStyle name="Vstup" xfId="85"/>
    <cellStyle name="Vstup 2" xfId="86"/>
    <cellStyle name="Výpočet" xfId="87"/>
    <cellStyle name="Výpočet 2" xfId="88"/>
    <cellStyle name="Výstup" xfId="89"/>
    <cellStyle name="Výstup 2" xfId="90"/>
    <cellStyle name="Vysvětlující text" xfId="91"/>
    <cellStyle name="Vysvětlující text 2" xfId="92"/>
    <cellStyle name="Zvýraznění 1" xfId="93"/>
    <cellStyle name="Zvýraznění 1 2" xfId="94"/>
    <cellStyle name="Zvýraznění 2" xfId="95"/>
    <cellStyle name="Zvýraznění 2 2" xfId="96"/>
    <cellStyle name="Zvýraznění 3" xfId="97"/>
    <cellStyle name="Zvýraznění 3 2" xfId="98"/>
    <cellStyle name="Zvýraznění 4" xfId="99"/>
    <cellStyle name="Zvýraznění 4 2" xfId="100"/>
    <cellStyle name="Zvýraznění 5" xfId="101"/>
    <cellStyle name="Zvýraznění 5 2" xfId="102"/>
    <cellStyle name="Zvýraznění 6" xfId="103"/>
    <cellStyle name="Zvýraznění 6 2" xfId="104"/>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rnd" cmpd="sng" algn="ctr">
          <a:solidFill>
            <a:schemeClr val="phClr">
              <a:shade val="95000"/>
              <a:satMod val="105000"/>
            </a:schemeClr>
          </a:solidFill>
          <a:prstDash val="solid"/>
        </a:ln>
        <a:ln w="12700" cap="rnd" cmpd="sng" algn="ctr">
          <a:solidFill>
            <a:schemeClr val="phClr"/>
          </a:solidFill>
          <a:prstDash val="solid"/>
        </a:ln>
        <a:ln w="1905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I26"/>
  <sheetViews>
    <sheetView zoomScalePageLayoutView="0" workbookViewId="0" topLeftCell="A10">
      <selection activeCell="H8" sqref="H8:I8"/>
    </sheetView>
  </sheetViews>
  <sheetFormatPr defaultColWidth="9.140625" defaultRowHeight="15"/>
  <cols>
    <col min="1" max="1" width="1.421875" style="5" customWidth="1"/>
    <col min="2" max="2" width="10.7109375" style="5" customWidth="1"/>
    <col min="3" max="3" width="41.8515625" style="5" customWidth="1"/>
    <col min="4" max="4" width="8.57421875" style="5" customWidth="1"/>
    <col min="5" max="5" width="27.140625" style="12" customWidth="1"/>
    <col min="6" max="6" width="2.140625" style="5" customWidth="1"/>
    <col min="7" max="8" width="9.140625" style="5" customWidth="1"/>
    <col min="9" max="9" width="12.28125" style="5" customWidth="1"/>
    <col min="10" max="16384" width="9.140625" style="5" customWidth="1"/>
  </cols>
  <sheetData>
    <row r="1" ht="15">
      <c r="E1" s="148" t="s">
        <v>1023</v>
      </c>
    </row>
    <row r="2" spans="1:9" ht="21">
      <c r="A2" s="174" t="s">
        <v>1024</v>
      </c>
      <c r="B2" s="175"/>
      <c r="C2" s="175"/>
      <c r="D2" s="175"/>
      <c r="E2" s="175"/>
      <c r="F2" s="176"/>
      <c r="G2" s="17"/>
      <c r="H2" s="17"/>
      <c r="I2" s="17"/>
    </row>
    <row r="3" spans="1:9" ht="18.75">
      <c r="A3" s="178" t="s">
        <v>1025</v>
      </c>
      <c r="B3" s="179"/>
      <c r="C3" s="179"/>
      <c r="D3" s="179"/>
      <c r="E3" s="179"/>
      <c r="F3" s="180"/>
      <c r="G3" s="18"/>
      <c r="H3" s="18"/>
      <c r="I3" s="18"/>
    </row>
    <row r="4" spans="1:9" ht="28.5" customHeight="1">
      <c r="A4" s="161" t="s">
        <v>33</v>
      </c>
      <c r="B4" s="162"/>
      <c r="C4" s="177" t="s">
        <v>1008</v>
      </c>
      <c r="D4" s="177"/>
      <c r="E4" s="177"/>
      <c r="F4" s="163"/>
      <c r="G4" s="17"/>
      <c r="H4" s="17"/>
      <c r="I4" s="17"/>
    </row>
    <row r="5" spans="1:9" ht="18.75">
      <c r="A5" s="178" t="s">
        <v>1026</v>
      </c>
      <c r="B5" s="179"/>
      <c r="C5" s="179"/>
      <c r="D5" s="179"/>
      <c r="E5" s="179"/>
      <c r="F5" s="180"/>
      <c r="G5" s="18"/>
      <c r="H5" s="18"/>
      <c r="I5" s="18"/>
    </row>
    <row r="6" spans="1:9" ht="16.5" customHeight="1">
      <c r="A6" s="149" t="s">
        <v>34</v>
      </c>
      <c r="B6" s="50"/>
      <c r="C6" s="24" t="s">
        <v>60</v>
      </c>
      <c r="D6" s="150"/>
      <c r="E6" s="147" t="s">
        <v>1027</v>
      </c>
      <c r="F6" s="151"/>
      <c r="G6" s="18"/>
      <c r="H6" s="170"/>
      <c r="I6" s="171"/>
    </row>
    <row r="7" spans="1:9" ht="15">
      <c r="A7" s="152"/>
      <c r="B7" s="50"/>
      <c r="C7" s="50"/>
      <c r="D7" s="50"/>
      <c r="E7" s="50"/>
      <c r="F7" s="153"/>
      <c r="G7" s="18"/>
      <c r="H7" s="18"/>
      <c r="I7" s="18"/>
    </row>
    <row r="8" spans="1:9" ht="15">
      <c r="A8" s="149" t="s">
        <v>36</v>
      </c>
      <c r="B8" s="50"/>
      <c r="C8" s="25" t="s">
        <v>37</v>
      </c>
      <c r="D8" s="150"/>
      <c r="E8" s="4" t="s">
        <v>1003</v>
      </c>
      <c r="F8" s="151"/>
      <c r="G8" s="18"/>
      <c r="H8" s="172"/>
      <c r="I8" s="173"/>
    </row>
    <row r="9" spans="1:9" ht="15">
      <c r="A9" s="149" t="s">
        <v>39</v>
      </c>
      <c r="B9" s="50"/>
      <c r="C9" s="26"/>
      <c r="D9" s="150"/>
      <c r="E9" s="4" t="s">
        <v>95</v>
      </c>
      <c r="F9" s="151"/>
      <c r="G9" s="18"/>
      <c r="H9" s="172"/>
      <c r="I9" s="173"/>
    </row>
    <row r="10" spans="1:6" ht="19.5" customHeight="1">
      <c r="A10" s="154"/>
      <c r="F10" s="155"/>
    </row>
    <row r="11" spans="1:6" ht="18.75">
      <c r="A11" s="154"/>
      <c r="C11" s="164"/>
      <c r="F11" s="155"/>
    </row>
    <row r="12" spans="1:6" ht="15">
      <c r="A12" s="166"/>
      <c r="B12" s="165"/>
      <c r="C12" s="165"/>
      <c r="D12" s="165"/>
      <c r="E12" s="167"/>
      <c r="F12" s="168"/>
    </row>
    <row r="13" spans="1:6" ht="15.75">
      <c r="A13" s="154"/>
      <c r="C13" s="7" t="s">
        <v>11</v>
      </c>
      <c r="D13" s="7"/>
      <c r="E13" s="8">
        <f>'HSV, PSV'!I12</f>
        <v>0</v>
      </c>
      <c r="F13" s="155"/>
    </row>
    <row r="14" spans="1:6" ht="15.75">
      <c r="A14" s="154"/>
      <c r="C14" s="7" t="s">
        <v>26</v>
      </c>
      <c r="D14" s="7"/>
      <c r="E14" s="8">
        <f>'HSV, PSV'!I46</f>
        <v>0</v>
      </c>
      <c r="F14" s="155"/>
    </row>
    <row r="15" spans="1:6" ht="15.75">
      <c r="A15" s="154"/>
      <c r="C15" s="7" t="s">
        <v>66</v>
      </c>
      <c r="D15" s="7"/>
      <c r="E15" s="8">
        <f>ZTI!I12</f>
        <v>0</v>
      </c>
      <c r="F15" s="155"/>
    </row>
    <row r="16" spans="1:6" ht="15.75">
      <c r="A16" s="154"/>
      <c r="C16" s="7" t="s">
        <v>57</v>
      </c>
      <c r="D16" s="7"/>
      <c r="E16" s="8">
        <f>Vytápění!I12</f>
        <v>0</v>
      </c>
      <c r="F16" s="155"/>
    </row>
    <row r="17" spans="1:6" ht="15.75">
      <c r="A17" s="154"/>
      <c r="C17" s="7" t="s">
        <v>62</v>
      </c>
      <c r="D17" s="7"/>
      <c r="E17" s="8">
        <f>Silnoproud!I12</f>
        <v>0</v>
      </c>
      <c r="F17" s="155"/>
    </row>
    <row r="18" spans="1:6" ht="15.75">
      <c r="A18" s="154"/>
      <c r="C18" s="7" t="s">
        <v>48</v>
      </c>
      <c r="D18" s="7"/>
      <c r="E18" s="8">
        <f>VZT!I12</f>
        <v>0</v>
      </c>
      <c r="F18" s="155"/>
    </row>
    <row r="19" spans="1:6" ht="15.75">
      <c r="A19" s="154"/>
      <c r="C19" s="7" t="s">
        <v>49</v>
      </c>
      <c r="D19" s="7"/>
      <c r="E19" s="8">
        <f>Chlazení!I12</f>
        <v>0</v>
      </c>
      <c r="F19" s="155"/>
    </row>
    <row r="20" spans="1:6" ht="15.75">
      <c r="A20" s="154"/>
      <c r="C20" s="7" t="s">
        <v>55</v>
      </c>
      <c r="D20" s="7"/>
      <c r="E20" s="8">
        <f>MaR!I12</f>
        <v>0</v>
      </c>
      <c r="F20" s="155"/>
    </row>
    <row r="21" spans="1:6" ht="15.75">
      <c r="A21" s="154"/>
      <c r="C21" s="7" t="s">
        <v>63</v>
      </c>
      <c r="D21" s="7"/>
      <c r="E21" s="8">
        <f>VRN!I12</f>
        <v>0</v>
      </c>
      <c r="F21" s="155"/>
    </row>
    <row r="22" spans="1:6" ht="15.75">
      <c r="A22" s="154"/>
      <c r="C22" s="7" t="s">
        <v>1022</v>
      </c>
      <c r="D22" s="7"/>
      <c r="E22" s="8">
        <f>+'mimozáruční opravy MP'!F8</f>
        <v>0</v>
      </c>
      <c r="F22" s="155"/>
    </row>
    <row r="23" spans="1:6" ht="15.75">
      <c r="A23" s="154"/>
      <c r="C23" s="9"/>
      <c r="D23" s="9"/>
      <c r="E23" s="13"/>
      <c r="F23" s="155"/>
    </row>
    <row r="24" spans="1:6" ht="18.75">
      <c r="A24" s="154"/>
      <c r="C24" s="10" t="s">
        <v>58</v>
      </c>
      <c r="D24" s="10"/>
      <c r="E24" s="14">
        <f>SUM(E13:E22)</f>
        <v>0</v>
      </c>
      <c r="F24" s="155"/>
    </row>
    <row r="25" spans="1:6" ht="15.75">
      <c r="A25" s="154"/>
      <c r="C25" s="9" t="s">
        <v>41</v>
      </c>
      <c r="D25" s="11">
        <v>0.21</v>
      </c>
      <c r="E25" s="13">
        <f>E24*D25</f>
        <v>0</v>
      </c>
      <c r="F25" s="155"/>
    </row>
    <row r="26" spans="1:6" ht="18.75">
      <c r="A26" s="156"/>
      <c r="B26" s="157"/>
      <c r="C26" s="158" t="s">
        <v>59</v>
      </c>
      <c r="D26" s="158"/>
      <c r="E26" s="159">
        <f>SUM(E24:E25)</f>
        <v>0</v>
      </c>
      <c r="F26" s="160"/>
    </row>
  </sheetData>
  <sheetProtection/>
  <mergeCells count="7">
    <mergeCell ref="H6:I6"/>
    <mergeCell ref="H8:I8"/>
    <mergeCell ref="H9:I9"/>
    <mergeCell ref="A2:F2"/>
    <mergeCell ref="C4:E4"/>
    <mergeCell ref="A3:F3"/>
    <mergeCell ref="A5:F5"/>
  </mergeCells>
  <printOptions/>
  <pageMargins left="0.7" right="0.7" top="0.787401575" bottom="0.787401575" header="0.3" footer="0.3"/>
  <pageSetup fitToHeight="1" fitToWidth="1" horizontalDpi="600" verticalDpi="600" orientation="portrait" paperSize="9" scale="99" r:id="rId1"/>
</worksheet>
</file>

<file path=xl/worksheets/sheet10.xml><?xml version="1.0" encoding="utf-8"?>
<worksheet xmlns="http://schemas.openxmlformats.org/spreadsheetml/2006/main" xmlns:r="http://schemas.openxmlformats.org/officeDocument/2006/relationships">
  <sheetPr>
    <tabColor rgb="FF92D050"/>
    <outlinePr summaryBelow="0"/>
    <pageSetUpPr fitToPage="1"/>
  </sheetPr>
  <dimension ref="A2:I106"/>
  <sheetViews>
    <sheetView showGridLines="0" view="pageBreakPreview" zoomScale="55" zoomScaleSheetLayoutView="55" zoomScalePageLayoutView="0" workbookViewId="0" topLeftCell="A31">
      <selection activeCell="H93" sqref="H93"/>
    </sheetView>
  </sheetViews>
  <sheetFormatPr defaultColWidth="9.140625" defaultRowHeight="15"/>
  <cols>
    <col min="1" max="1" width="4.28125" style="0" customWidth="1"/>
    <col min="2" max="2" width="4.57421875" style="0" customWidth="1"/>
    <col min="3" max="3" width="8.140625" style="0" customWidth="1"/>
    <col min="4" max="4" width="13.7109375" style="0" customWidth="1"/>
    <col min="5" max="5" width="50.421875" style="0" customWidth="1"/>
    <col min="6" max="6" width="6.7109375" style="0" customWidth="1"/>
    <col min="7" max="7" width="10.7109375" style="0" customWidth="1"/>
    <col min="8" max="8" width="12.28125" style="0" customWidth="1"/>
    <col min="9" max="9" width="16.140625" style="0" customWidth="1"/>
  </cols>
  <sheetData>
    <row r="2" spans="1:9" ht="21">
      <c r="A2" s="187" t="s">
        <v>89</v>
      </c>
      <c r="B2" s="188"/>
      <c r="C2" s="188"/>
      <c r="D2" s="188"/>
      <c r="E2" s="188"/>
      <c r="F2" s="188"/>
      <c r="G2" s="188"/>
      <c r="H2" s="188"/>
      <c r="I2" s="188"/>
    </row>
    <row r="3" spans="1:9" ht="15">
      <c r="A3" s="50"/>
      <c r="B3" s="50"/>
      <c r="C3" s="50"/>
      <c r="D3" s="50"/>
      <c r="E3" s="50"/>
      <c r="F3" s="50"/>
      <c r="G3" s="50"/>
      <c r="H3" s="50"/>
      <c r="I3" s="50"/>
    </row>
    <row r="4" spans="1:9" ht="18" customHeight="1">
      <c r="A4" s="3" t="s">
        <v>33</v>
      </c>
      <c r="B4" s="50"/>
      <c r="C4" s="50"/>
      <c r="D4" s="189" t="s">
        <v>1008</v>
      </c>
      <c r="E4" s="173"/>
      <c r="F4" s="173"/>
      <c r="G4" s="173"/>
      <c r="H4" s="173"/>
      <c r="I4" s="173"/>
    </row>
    <row r="5" spans="1:9" ht="15">
      <c r="A5" s="50"/>
      <c r="B5" s="50"/>
      <c r="C5" s="50"/>
      <c r="D5" s="50"/>
      <c r="E5" s="50"/>
      <c r="F5" s="50"/>
      <c r="G5" s="50"/>
      <c r="H5" s="50"/>
      <c r="I5" s="50"/>
    </row>
    <row r="6" spans="1:9" ht="15">
      <c r="A6" s="4" t="s">
        <v>34</v>
      </c>
      <c r="B6" s="50"/>
      <c r="C6" s="50"/>
      <c r="D6" s="190" t="s">
        <v>60</v>
      </c>
      <c r="E6" s="173"/>
      <c r="F6" s="173"/>
      <c r="G6" s="4" t="s">
        <v>35</v>
      </c>
      <c r="H6" s="170" t="s">
        <v>96</v>
      </c>
      <c r="I6" s="171"/>
    </row>
    <row r="7" spans="1:9" ht="15">
      <c r="A7" s="50"/>
      <c r="B7" s="50"/>
      <c r="C7" s="50"/>
      <c r="D7" s="50"/>
      <c r="E7" s="50"/>
      <c r="F7" s="50"/>
      <c r="G7" s="50"/>
      <c r="H7" s="50"/>
      <c r="I7" s="50"/>
    </row>
    <row r="8" spans="1:9" ht="15">
      <c r="A8" s="4" t="s">
        <v>36</v>
      </c>
      <c r="B8" s="50"/>
      <c r="C8" s="50"/>
      <c r="D8" s="172" t="s">
        <v>37</v>
      </c>
      <c r="E8" s="173"/>
      <c r="F8" s="173"/>
      <c r="G8" s="4" t="s">
        <v>38</v>
      </c>
      <c r="H8" s="172" t="s">
        <v>1004</v>
      </c>
      <c r="I8" s="173"/>
    </row>
    <row r="9" spans="1:9" ht="15">
      <c r="A9" s="4" t="s">
        <v>39</v>
      </c>
      <c r="B9" s="50"/>
      <c r="C9" s="50"/>
      <c r="D9" s="186" t="s">
        <v>88</v>
      </c>
      <c r="E9" s="173"/>
      <c r="F9" s="173"/>
      <c r="G9" s="4" t="s">
        <v>40</v>
      </c>
      <c r="H9" s="172"/>
      <c r="I9" s="173"/>
    </row>
    <row r="11" spans="1:9" ht="29.25" customHeight="1">
      <c r="A11" s="1" t="s">
        <v>0</v>
      </c>
      <c r="B11" s="1" t="s">
        <v>1</v>
      </c>
      <c r="C11" s="1" t="s">
        <v>2</v>
      </c>
      <c r="D11" s="1" t="s">
        <v>3</v>
      </c>
      <c r="E11" s="1" t="s">
        <v>4</v>
      </c>
      <c r="F11" s="1" t="s">
        <v>5</v>
      </c>
      <c r="G11" s="1" t="s">
        <v>6</v>
      </c>
      <c r="H11" s="1" t="s">
        <v>7</v>
      </c>
      <c r="I11" s="1" t="s">
        <v>8</v>
      </c>
    </row>
    <row r="12" spans="1:9" ht="17.25" customHeight="1">
      <c r="A12" s="76"/>
      <c r="B12" s="51"/>
      <c r="C12" s="52"/>
      <c r="D12" s="53"/>
      <c r="E12" s="72" t="s">
        <v>87</v>
      </c>
      <c r="F12" s="73"/>
      <c r="G12" s="73"/>
      <c r="H12" s="73"/>
      <c r="I12" s="74">
        <f>SUM(I13+I23)</f>
        <v>0</v>
      </c>
    </row>
    <row r="13" spans="1:9" ht="17.25" customHeight="1">
      <c r="A13" s="76" t="s">
        <v>9</v>
      </c>
      <c r="B13" s="51"/>
      <c r="C13" s="52" t="s">
        <v>10</v>
      </c>
      <c r="D13" s="53" t="s">
        <v>11</v>
      </c>
      <c r="E13" s="53" t="s">
        <v>12</v>
      </c>
      <c r="F13" s="51"/>
      <c r="G13" s="51"/>
      <c r="H13" s="51"/>
      <c r="I13" s="54">
        <f>SUM(I14+I16+I21)</f>
        <v>0</v>
      </c>
    </row>
    <row r="14" spans="1:9" ht="17.25" customHeight="1">
      <c r="A14" s="22" t="s">
        <v>9</v>
      </c>
      <c r="B14" s="51"/>
      <c r="C14" s="52" t="s">
        <v>10</v>
      </c>
      <c r="D14" s="55" t="s">
        <v>17</v>
      </c>
      <c r="E14" s="55" t="s">
        <v>18</v>
      </c>
      <c r="F14" s="51"/>
      <c r="G14" s="51"/>
      <c r="H14" s="51"/>
      <c r="I14" s="56">
        <f>SUM(I15)</f>
        <v>0</v>
      </c>
    </row>
    <row r="15" spans="1:9" ht="21.75" customHeight="1">
      <c r="A15" s="23" t="s">
        <v>9</v>
      </c>
      <c r="B15" s="57" t="s">
        <v>42</v>
      </c>
      <c r="C15" s="57" t="s">
        <v>11</v>
      </c>
      <c r="D15" s="58" t="s">
        <v>97</v>
      </c>
      <c r="E15" s="59" t="s">
        <v>98</v>
      </c>
      <c r="F15" s="60" t="s">
        <v>19</v>
      </c>
      <c r="G15" s="61">
        <v>40</v>
      </c>
      <c r="H15" s="70"/>
      <c r="I15" s="62">
        <f>ROUND(H15*G15,2)</f>
        <v>0</v>
      </c>
    </row>
    <row r="16" spans="1:9" ht="36.75" customHeight="1">
      <c r="A16" s="23" t="s">
        <v>9</v>
      </c>
      <c r="B16" s="51"/>
      <c r="C16" s="52" t="s">
        <v>10</v>
      </c>
      <c r="D16" s="55" t="s">
        <v>22</v>
      </c>
      <c r="E16" s="55" t="s">
        <v>23</v>
      </c>
      <c r="F16" s="51"/>
      <c r="G16" s="51"/>
      <c r="H16" s="51"/>
      <c r="I16" s="56">
        <f>SUM(I17:I20)</f>
        <v>0</v>
      </c>
    </row>
    <row r="17" spans="1:9" ht="26.25" customHeight="1">
      <c r="A17" s="22" t="s">
        <v>9</v>
      </c>
      <c r="B17" s="57" t="s">
        <v>43</v>
      </c>
      <c r="C17" s="57" t="s">
        <v>11</v>
      </c>
      <c r="D17" s="58" t="s">
        <v>99</v>
      </c>
      <c r="E17" s="59" t="s">
        <v>100</v>
      </c>
      <c r="F17" s="60" t="s">
        <v>101</v>
      </c>
      <c r="G17" s="61">
        <v>0.384</v>
      </c>
      <c r="H17" s="70"/>
      <c r="I17" s="62">
        <f>ROUND(H17*G17,2)</f>
        <v>0</v>
      </c>
    </row>
    <row r="18" spans="1:9" ht="25.5" customHeight="1">
      <c r="A18" s="23" t="s">
        <v>9</v>
      </c>
      <c r="B18" s="57" t="s">
        <v>102</v>
      </c>
      <c r="C18" s="57" t="s">
        <v>11</v>
      </c>
      <c r="D18" s="58" t="s">
        <v>103</v>
      </c>
      <c r="E18" s="59" t="s">
        <v>104</v>
      </c>
      <c r="F18" s="60" t="s">
        <v>101</v>
      </c>
      <c r="G18" s="61">
        <v>0.384</v>
      </c>
      <c r="H18" s="70"/>
      <c r="I18" s="62">
        <f>ROUND(H18*G18,2)</f>
        <v>0</v>
      </c>
    </row>
    <row r="19" spans="1:9" ht="23.25" customHeight="1">
      <c r="A19" s="23" t="s">
        <v>9</v>
      </c>
      <c r="B19" s="57" t="s">
        <v>105</v>
      </c>
      <c r="C19" s="57" t="s">
        <v>11</v>
      </c>
      <c r="D19" s="58" t="s">
        <v>106</v>
      </c>
      <c r="E19" s="59" t="s">
        <v>107</v>
      </c>
      <c r="F19" s="60" t="s">
        <v>101</v>
      </c>
      <c r="G19" s="61">
        <v>9.216</v>
      </c>
      <c r="H19" s="70"/>
      <c r="I19" s="62">
        <f>ROUND(H19*G19,2)</f>
        <v>0</v>
      </c>
    </row>
    <row r="20" spans="1:9" ht="28.5" customHeight="1">
      <c r="A20" s="23" t="s">
        <v>9</v>
      </c>
      <c r="B20" s="57" t="s">
        <v>108</v>
      </c>
      <c r="C20" s="57" t="s">
        <v>11</v>
      </c>
      <c r="D20" s="58" t="s">
        <v>109</v>
      </c>
      <c r="E20" s="59" t="s">
        <v>110</v>
      </c>
      <c r="F20" s="60" t="s">
        <v>101</v>
      </c>
      <c r="G20" s="61">
        <v>0.384</v>
      </c>
      <c r="H20" s="70"/>
      <c r="I20" s="62">
        <f>ROUND(H20*G20,2)</f>
        <v>0</v>
      </c>
    </row>
    <row r="21" spans="1:9" ht="29.25" customHeight="1">
      <c r="A21" s="23" t="s">
        <v>9</v>
      </c>
      <c r="B21" s="51"/>
      <c r="C21" s="52" t="s">
        <v>10</v>
      </c>
      <c r="D21" s="55" t="s">
        <v>24</v>
      </c>
      <c r="E21" s="55" t="s">
        <v>25</v>
      </c>
      <c r="F21" s="51"/>
      <c r="G21" s="51"/>
      <c r="H21" s="51"/>
      <c r="I21" s="56">
        <f>SUM(I22)</f>
        <v>0</v>
      </c>
    </row>
    <row r="22" spans="1:9" s="28" customFormat="1" ht="36" customHeight="1">
      <c r="A22" s="27" t="s">
        <v>9</v>
      </c>
      <c r="B22" s="57" t="s">
        <v>13</v>
      </c>
      <c r="C22" s="57" t="s">
        <v>11</v>
      </c>
      <c r="D22" s="58" t="s">
        <v>111</v>
      </c>
      <c r="E22" s="59" t="s">
        <v>112</v>
      </c>
      <c r="F22" s="60" t="s">
        <v>101</v>
      </c>
      <c r="G22" s="61">
        <v>0.005</v>
      </c>
      <c r="H22" s="70"/>
      <c r="I22" s="62">
        <f>ROUND(H22*G22,2)</f>
        <v>0</v>
      </c>
    </row>
    <row r="23" spans="1:9" s="28" customFormat="1" ht="23.25" customHeight="1">
      <c r="A23" s="27" t="s">
        <v>9</v>
      </c>
      <c r="B23" s="51"/>
      <c r="C23" s="52" t="s">
        <v>10</v>
      </c>
      <c r="D23" s="53" t="s">
        <v>26</v>
      </c>
      <c r="E23" s="53" t="s">
        <v>27</v>
      </c>
      <c r="F23" s="51"/>
      <c r="G23" s="51"/>
      <c r="H23" s="51"/>
      <c r="I23" s="54">
        <f>SUM(I24)</f>
        <v>0</v>
      </c>
    </row>
    <row r="24" spans="2:9" ht="15">
      <c r="B24" s="51"/>
      <c r="C24" s="52" t="s">
        <v>10</v>
      </c>
      <c r="D24" s="55" t="s">
        <v>577</v>
      </c>
      <c r="E24" s="55" t="s">
        <v>578</v>
      </c>
      <c r="F24" s="51"/>
      <c r="G24" s="51"/>
      <c r="H24" s="51"/>
      <c r="I24" s="56">
        <f>SUM(I25+I28+I38+I43+I70+I83+I88+I93)</f>
        <v>0</v>
      </c>
    </row>
    <row r="25" spans="2:9" ht="15">
      <c r="B25" s="51"/>
      <c r="C25" s="52" t="s">
        <v>10</v>
      </c>
      <c r="D25" s="55" t="s">
        <v>114</v>
      </c>
      <c r="E25" s="55" t="s">
        <v>115</v>
      </c>
      <c r="F25" s="51"/>
      <c r="G25" s="51"/>
      <c r="H25" s="51"/>
      <c r="I25" s="56">
        <f>SUM(I26:I27)</f>
        <v>0</v>
      </c>
    </row>
    <row r="26" spans="2:9" ht="15">
      <c r="B26" s="57" t="s">
        <v>116</v>
      </c>
      <c r="C26" s="57" t="s">
        <v>26</v>
      </c>
      <c r="D26" s="58" t="s">
        <v>579</v>
      </c>
      <c r="E26" s="59" t="s">
        <v>580</v>
      </c>
      <c r="F26" s="60" t="s">
        <v>118</v>
      </c>
      <c r="G26" s="61">
        <v>1</v>
      </c>
      <c r="H26" s="70"/>
      <c r="I26" s="62">
        <f>ROUND(H26*G26,2)</f>
        <v>0</v>
      </c>
    </row>
    <row r="27" spans="2:9" ht="15">
      <c r="B27" s="57" t="s">
        <v>119</v>
      </c>
      <c r="C27" s="57" t="s">
        <v>26</v>
      </c>
      <c r="D27" s="58" t="s">
        <v>581</v>
      </c>
      <c r="E27" s="59" t="s">
        <v>582</v>
      </c>
      <c r="F27" s="60" t="s">
        <v>118</v>
      </c>
      <c r="G27" s="61">
        <v>1</v>
      </c>
      <c r="H27" s="70"/>
      <c r="I27" s="62">
        <f>ROUND(H27*G27,2)</f>
        <v>0</v>
      </c>
    </row>
    <row r="28" spans="2:9" ht="15">
      <c r="B28" s="51"/>
      <c r="C28" s="52" t="s">
        <v>10</v>
      </c>
      <c r="D28" s="55" t="s">
        <v>121</v>
      </c>
      <c r="E28" s="55" t="s">
        <v>583</v>
      </c>
      <c r="F28" s="51"/>
      <c r="G28" s="51"/>
      <c r="H28" s="51"/>
      <c r="I28" s="56">
        <f>SUM(I29:I37)</f>
        <v>0</v>
      </c>
    </row>
    <row r="29" spans="2:9" ht="15">
      <c r="B29" s="57" t="s">
        <v>17</v>
      </c>
      <c r="C29" s="57" t="s">
        <v>26</v>
      </c>
      <c r="D29" s="58" t="s">
        <v>584</v>
      </c>
      <c r="E29" s="59" t="s">
        <v>585</v>
      </c>
      <c r="F29" s="60" t="s">
        <v>28</v>
      </c>
      <c r="G29" s="61">
        <v>4</v>
      </c>
      <c r="H29" s="70"/>
      <c r="I29" s="62">
        <f aca="true" t="shared" si="0" ref="I29:I37">ROUND(H29*G29,2)</f>
        <v>0</v>
      </c>
    </row>
    <row r="30" spans="2:9" ht="15">
      <c r="B30" s="57" t="s">
        <v>125</v>
      </c>
      <c r="C30" s="57" t="s">
        <v>26</v>
      </c>
      <c r="D30" s="58" t="s">
        <v>586</v>
      </c>
      <c r="E30" s="59" t="s">
        <v>587</v>
      </c>
      <c r="F30" s="60" t="s">
        <v>28</v>
      </c>
      <c r="G30" s="61">
        <v>2</v>
      </c>
      <c r="H30" s="70"/>
      <c r="I30" s="62">
        <f t="shared" si="0"/>
        <v>0</v>
      </c>
    </row>
    <row r="31" spans="2:9" ht="15">
      <c r="B31" s="57" t="s">
        <v>128</v>
      </c>
      <c r="C31" s="57" t="s">
        <v>26</v>
      </c>
      <c r="D31" s="58" t="s">
        <v>588</v>
      </c>
      <c r="E31" s="59" t="s">
        <v>589</v>
      </c>
      <c r="F31" s="60" t="s">
        <v>28</v>
      </c>
      <c r="G31" s="61">
        <v>2</v>
      </c>
      <c r="H31" s="70"/>
      <c r="I31" s="62">
        <f t="shared" si="0"/>
        <v>0</v>
      </c>
    </row>
    <row r="32" spans="2:9" ht="15">
      <c r="B32" s="57" t="s">
        <v>129</v>
      </c>
      <c r="C32" s="57" t="s">
        <v>26</v>
      </c>
      <c r="D32" s="58" t="s">
        <v>590</v>
      </c>
      <c r="E32" s="59" t="s">
        <v>591</v>
      </c>
      <c r="F32" s="60" t="s">
        <v>28</v>
      </c>
      <c r="G32" s="61">
        <v>2</v>
      </c>
      <c r="H32" s="70"/>
      <c r="I32" s="62">
        <f t="shared" si="0"/>
        <v>0</v>
      </c>
    </row>
    <row r="33" spans="2:9" ht="15">
      <c r="B33" s="57" t="s">
        <v>130</v>
      </c>
      <c r="C33" s="57" t="s">
        <v>26</v>
      </c>
      <c r="D33" s="58" t="s">
        <v>592</v>
      </c>
      <c r="E33" s="59" t="s">
        <v>593</v>
      </c>
      <c r="F33" s="60" t="s">
        <v>28</v>
      </c>
      <c r="G33" s="61">
        <v>6</v>
      </c>
      <c r="H33" s="70"/>
      <c r="I33" s="62">
        <f t="shared" si="0"/>
        <v>0</v>
      </c>
    </row>
    <row r="34" spans="2:9" ht="15">
      <c r="B34" s="57" t="s">
        <v>132</v>
      </c>
      <c r="C34" s="57" t="s">
        <v>26</v>
      </c>
      <c r="D34" s="58" t="s">
        <v>594</v>
      </c>
      <c r="E34" s="59" t="s">
        <v>595</v>
      </c>
      <c r="F34" s="60" t="s">
        <v>28</v>
      </c>
      <c r="G34" s="61">
        <v>4</v>
      </c>
      <c r="H34" s="70"/>
      <c r="I34" s="62">
        <f t="shared" si="0"/>
        <v>0</v>
      </c>
    </row>
    <row r="35" spans="2:9" ht="24">
      <c r="B35" s="57" t="s">
        <v>134</v>
      </c>
      <c r="C35" s="57" t="s">
        <v>26</v>
      </c>
      <c r="D35" s="58" t="s">
        <v>596</v>
      </c>
      <c r="E35" s="59" t="s">
        <v>597</v>
      </c>
      <c r="F35" s="60" t="s">
        <v>28</v>
      </c>
      <c r="G35" s="61">
        <v>2</v>
      </c>
      <c r="H35" s="70"/>
      <c r="I35" s="62">
        <f t="shared" si="0"/>
        <v>0</v>
      </c>
    </row>
    <row r="36" spans="2:9" ht="24">
      <c r="B36" s="57" t="s">
        <v>44</v>
      </c>
      <c r="C36" s="57" t="s">
        <v>26</v>
      </c>
      <c r="D36" s="58" t="s">
        <v>598</v>
      </c>
      <c r="E36" s="59" t="s">
        <v>599</v>
      </c>
      <c r="F36" s="60" t="s">
        <v>28</v>
      </c>
      <c r="G36" s="61">
        <v>2</v>
      </c>
      <c r="H36" s="70"/>
      <c r="I36" s="62">
        <f t="shared" si="0"/>
        <v>0</v>
      </c>
    </row>
    <row r="37" spans="2:9" ht="15">
      <c r="B37" s="57" t="s">
        <v>139</v>
      </c>
      <c r="C37" s="57" t="s">
        <v>26</v>
      </c>
      <c r="D37" s="58" t="s">
        <v>600</v>
      </c>
      <c r="E37" s="59" t="s">
        <v>601</v>
      </c>
      <c r="F37" s="60" t="s">
        <v>28</v>
      </c>
      <c r="G37" s="61">
        <v>2</v>
      </c>
      <c r="H37" s="70"/>
      <c r="I37" s="62">
        <f t="shared" si="0"/>
        <v>0</v>
      </c>
    </row>
    <row r="38" spans="2:9" ht="15">
      <c r="B38" s="51"/>
      <c r="C38" s="52" t="s">
        <v>10</v>
      </c>
      <c r="D38" s="55" t="s">
        <v>159</v>
      </c>
      <c r="E38" s="55" t="s">
        <v>602</v>
      </c>
      <c r="F38" s="51"/>
      <c r="G38" s="51"/>
      <c r="H38" s="51"/>
      <c r="I38" s="56">
        <f>SUM(I39:I42)</f>
        <v>0</v>
      </c>
    </row>
    <row r="39" spans="2:9" ht="15">
      <c r="B39" s="57" t="s">
        <v>141</v>
      </c>
      <c r="C39" s="57" t="s">
        <v>26</v>
      </c>
      <c r="D39" s="58" t="s">
        <v>603</v>
      </c>
      <c r="E39" s="59" t="s">
        <v>604</v>
      </c>
      <c r="F39" s="60" t="s">
        <v>28</v>
      </c>
      <c r="G39" s="61">
        <v>2</v>
      </c>
      <c r="H39" s="70"/>
      <c r="I39" s="62">
        <f>ROUND(H39*G39,2)</f>
        <v>0</v>
      </c>
    </row>
    <row r="40" spans="2:9" ht="15">
      <c r="B40" s="57" t="s">
        <v>144</v>
      </c>
      <c r="C40" s="57" t="s">
        <v>26</v>
      </c>
      <c r="D40" s="58" t="s">
        <v>605</v>
      </c>
      <c r="E40" s="59" t="s">
        <v>606</v>
      </c>
      <c r="F40" s="60" t="s">
        <v>28</v>
      </c>
      <c r="G40" s="61">
        <v>2</v>
      </c>
      <c r="H40" s="70"/>
      <c r="I40" s="62">
        <f>ROUND(H40*G40,2)</f>
        <v>0</v>
      </c>
    </row>
    <row r="41" spans="2:9" ht="15">
      <c r="B41" s="57" t="s">
        <v>147</v>
      </c>
      <c r="C41" s="57" t="s">
        <v>26</v>
      </c>
      <c r="D41" s="58" t="s">
        <v>607</v>
      </c>
      <c r="E41" s="59" t="s">
        <v>608</v>
      </c>
      <c r="F41" s="60" t="s">
        <v>28</v>
      </c>
      <c r="G41" s="61">
        <v>2</v>
      </c>
      <c r="H41" s="70"/>
      <c r="I41" s="62">
        <f>ROUND(H41*G41,2)</f>
        <v>0</v>
      </c>
    </row>
    <row r="42" spans="2:9" ht="15">
      <c r="B42" s="57" t="s">
        <v>150</v>
      </c>
      <c r="C42" s="57" t="s">
        <v>26</v>
      </c>
      <c r="D42" s="58" t="s">
        <v>609</v>
      </c>
      <c r="E42" s="59" t="s">
        <v>610</v>
      </c>
      <c r="F42" s="60" t="s">
        <v>28</v>
      </c>
      <c r="G42" s="61">
        <v>1</v>
      </c>
      <c r="H42" s="70"/>
      <c r="I42" s="62">
        <f>ROUND(H42*G42,2)</f>
        <v>0</v>
      </c>
    </row>
    <row r="43" spans="2:9" ht="15">
      <c r="B43" s="51"/>
      <c r="C43" s="52" t="s">
        <v>10</v>
      </c>
      <c r="D43" s="55" t="s">
        <v>190</v>
      </c>
      <c r="E43" s="55" t="s">
        <v>122</v>
      </c>
      <c r="F43" s="51"/>
      <c r="G43" s="51"/>
      <c r="H43" s="51"/>
      <c r="I43" s="56">
        <f>SUM(I44:I69)</f>
        <v>0</v>
      </c>
    </row>
    <row r="44" spans="2:9" ht="15">
      <c r="B44" s="63" t="s">
        <v>153</v>
      </c>
      <c r="C44" s="63" t="s">
        <v>45</v>
      </c>
      <c r="D44" s="64" t="s">
        <v>611</v>
      </c>
      <c r="E44" s="65" t="s">
        <v>124</v>
      </c>
      <c r="F44" s="66" t="s">
        <v>21</v>
      </c>
      <c r="G44" s="67">
        <v>210</v>
      </c>
      <c r="H44" s="71"/>
      <c r="I44" s="68">
        <f aca="true" t="shared" si="1" ref="I44:I69">ROUND(H44*G44,2)</f>
        <v>0</v>
      </c>
    </row>
    <row r="45" spans="2:9" ht="15">
      <c r="B45" s="63" t="s">
        <v>156</v>
      </c>
      <c r="C45" s="63" t="s">
        <v>45</v>
      </c>
      <c r="D45" s="64" t="s">
        <v>612</v>
      </c>
      <c r="E45" s="65" t="s">
        <v>613</v>
      </c>
      <c r="F45" s="66" t="s">
        <v>21</v>
      </c>
      <c r="G45" s="67">
        <v>215</v>
      </c>
      <c r="H45" s="71"/>
      <c r="I45" s="68">
        <f t="shared" si="1"/>
        <v>0</v>
      </c>
    </row>
    <row r="46" spans="2:9" ht="15">
      <c r="B46" s="63" t="s">
        <v>161</v>
      </c>
      <c r="C46" s="63" t="s">
        <v>45</v>
      </c>
      <c r="D46" s="64" t="s">
        <v>614</v>
      </c>
      <c r="E46" s="65" t="s">
        <v>615</v>
      </c>
      <c r="F46" s="66" t="s">
        <v>21</v>
      </c>
      <c r="G46" s="67">
        <v>285</v>
      </c>
      <c r="H46" s="71"/>
      <c r="I46" s="68">
        <f t="shared" si="1"/>
        <v>0</v>
      </c>
    </row>
    <row r="47" spans="2:9" ht="15">
      <c r="B47" s="63" t="s">
        <v>165</v>
      </c>
      <c r="C47" s="63" t="s">
        <v>45</v>
      </c>
      <c r="D47" s="64" t="s">
        <v>616</v>
      </c>
      <c r="E47" s="65" t="s">
        <v>617</v>
      </c>
      <c r="F47" s="66" t="s">
        <v>21</v>
      </c>
      <c r="G47" s="67">
        <v>375</v>
      </c>
      <c r="H47" s="71"/>
      <c r="I47" s="68">
        <f t="shared" si="1"/>
        <v>0</v>
      </c>
    </row>
    <row r="48" spans="2:9" ht="15">
      <c r="B48" s="63" t="s">
        <v>168</v>
      </c>
      <c r="C48" s="63" t="s">
        <v>45</v>
      </c>
      <c r="D48" s="64" t="s">
        <v>618</v>
      </c>
      <c r="E48" s="65" t="s">
        <v>619</v>
      </c>
      <c r="F48" s="66" t="s">
        <v>21</v>
      </c>
      <c r="G48" s="67">
        <v>75</v>
      </c>
      <c r="H48" s="71"/>
      <c r="I48" s="68">
        <f t="shared" si="1"/>
        <v>0</v>
      </c>
    </row>
    <row r="49" spans="2:9" ht="15">
      <c r="B49" s="63" t="s">
        <v>171</v>
      </c>
      <c r="C49" s="63" t="s">
        <v>45</v>
      </c>
      <c r="D49" s="64" t="s">
        <v>614</v>
      </c>
      <c r="E49" s="65" t="s">
        <v>615</v>
      </c>
      <c r="F49" s="66" t="s">
        <v>21</v>
      </c>
      <c r="G49" s="67">
        <v>100</v>
      </c>
      <c r="H49" s="71"/>
      <c r="I49" s="68">
        <f t="shared" si="1"/>
        <v>0</v>
      </c>
    </row>
    <row r="50" spans="2:9" ht="15">
      <c r="B50" s="63" t="s">
        <v>174</v>
      </c>
      <c r="C50" s="63" t="s">
        <v>45</v>
      </c>
      <c r="D50" s="64" t="s">
        <v>616</v>
      </c>
      <c r="E50" s="65" t="s">
        <v>617</v>
      </c>
      <c r="F50" s="66" t="s">
        <v>21</v>
      </c>
      <c r="G50" s="67">
        <v>100</v>
      </c>
      <c r="H50" s="71"/>
      <c r="I50" s="68">
        <f t="shared" si="1"/>
        <v>0</v>
      </c>
    </row>
    <row r="51" spans="2:9" ht="15">
      <c r="B51" s="63" t="s">
        <v>177</v>
      </c>
      <c r="C51" s="63" t="s">
        <v>45</v>
      </c>
      <c r="D51" s="64" t="s">
        <v>618</v>
      </c>
      <c r="E51" s="65" t="s">
        <v>619</v>
      </c>
      <c r="F51" s="66" t="s">
        <v>21</v>
      </c>
      <c r="G51" s="67">
        <v>50</v>
      </c>
      <c r="H51" s="71"/>
      <c r="I51" s="68">
        <f t="shared" si="1"/>
        <v>0</v>
      </c>
    </row>
    <row r="52" spans="2:9" ht="15">
      <c r="B52" s="63" t="s">
        <v>180</v>
      </c>
      <c r="C52" s="63" t="s">
        <v>45</v>
      </c>
      <c r="D52" s="64" t="s">
        <v>614</v>
      </c>
      <c r="E52" s="65" t="s">
        <v>615</v>
      </c>
      <c r="F52" s="66" t="s">
        <v>21</v>
      </c>
      <c r="G52" s="67">
        <v>30</v>
      </c>
      <c r="H52" s="71"/>
      <c r="I52" s="68">
        <f t="shared" si="1"/>
        <v>0</v>
      </c>
    </row>
    <row r="53" spans="2:9" ht="15">
      <c r="B53" s="63" t="s">
        <v>183</v>
      </c>
      <c r="C53" s="63" t="s">
        <v>45</v>
      </c>
      <c r="D53" s="64" t="s">
        <v>616</v>
      </c>
      <c r="E53" s="65" t="s">
        <v>617</v>
      </c>
      <c r="F53" s="66" t="s">
        <v>21</v>
      </c>
      <c r="G53" s="67">
        <v>60</v>
      </c>
      <c r="H53" s="71"/>
      <c r="I53" s="68">
        <f t="shared" si="1"/>
        <v>0</v>
      </c>
    </row>
    <row r="54" spans="2:9" ht="15">
      <c r="B54" s="63" t="s">
        <v>46</v>
      </c>
      <c r="C54" s="63" t="s">
        <v>45</v>
      </c>
      <c r="D54" s="64" t="s">
        <v>618</v>
      </c>
      <c r="E54" s="65" t="s">
        <v>619</v>
      </c>
      <c r="F54" s="66" t="s">
        <v>21</v>
      </c>
      <c r="G54" s="67">
        <v>30</v>
      </c>
      <c r="H54" s="71"/>
      <c r="I54" s="68">
        <f t="shared" si="1"/>
        <v>0</v>
      </c>
    </row>
    <row r="55" spans="2:9" ht="15">
      <c r="B55" s="63" t="s">
        <v>187</v>
      </c>
      <c r="C55" s="63" t="s">
        <v>45</v>
      </c>
      <c r="D55" s="64" t="s">
        <v>614</v>
      </c>
      <c r="E55" s="65" t="s">
        <v>615</v>
      </c>
      <c r="F55" s="66" t="s">
        <v>21</v>
      </c>
      <c r="G55" s="67">
        <v>50</v>
      </c>
      <c r="H55" s="71"/>
      <c r="I55" s="68">
        <f t="shared" si="1"/>
        <v>0</v>
      </c>
    </row>
    <row r="56" spans="2:9" ht="15">
      <c r="B56" s="63" t="s">
        <v>192</v>
      </c>
      <c r="C56" s="63" t="s">
        <v>45</v>
      </c>
      <c r="D56" s="64" t="s">
        <v>616</v>
      </c>
      <c r="E56" s="65" t="s">
        <v>617</v>
      </c>
      <c r="F56" s="66" t="s">
        <v>21</v>
      </c>
      <c r="G56" s="67">
        <v>50</v>
      </c>
      <c r="H56" s="71"/>
      <c r="I56" s="68">
        <f t="shared" si="1"/>
        <v>0</v>
      </c>
    </row>
    <row r="57" spans="2:9" ht="15">
      <c r="B57" s="63" t="s">
        <v>194</v>
      </c>
      <c r="C57" s="63" t="s">
        <v>45</v>
      </c>
      <c r="D57" s="64" t="s">
        <v>618</v>
      </c>
      <c r="E57" s="65" t="s">
        <v>619</v>
      </c>
      <c r="F57" s="66" t="s">
        <v>21</v>
      </c>
      <c r="G57" s="67">
        <v>20</v>
      </c>
      <c r="H57" s="71"/>
      <c r="I57" s="68">
        <f t="shared" si="1"/>
        <v>0</v>
      </c>
    </row>
    <row r="58" spans="2:9" ht="15">
      <c r="B58" s="63" t="s">
        <v>197</v>
      </c>
      <c r="C58" s="63" t="s">
        <v>45</v>
      </c>
      <c r="D58" s="64" t="s">
        <v>620</v>
      </c>
      <c r="E58" s="65" t="s">
        <v>138</v>
      </c>
      <c r="F58" s="66" t="s">
        <v>28</v>
      </c>
      <c r="G58" s="67">
        <v>28</v>
      </c>
      <c r="H58" s="71"/>
      <c r="I58" s="68">
        <f t="shared" si="1"/>
        <v>0</v>
      </c>
    </row>
    <row r="59" spans="2:9" ht="24">
      <c r="B59" s="63" t="s">
        <v>200</v>
      </c>
      <c r="C59" s="63" t="s">
        <v>45</v>
      </c>
      <c r="D59" s="64" t="s">
        <v>621</v>
      </c>
      <c r="E59" s="65" t="s">
        <v>50</v>
      </c>
      <c r="F59" s="66" t="s">
        <v>118</v>
      </c>
      <c r="G59" s="67">
        <v>1</v>
      </c>
      <c r="H59" s="71"/>
      <c r="I59" s="68">
        <f t="shared" si="1"/>
        <v>0</v>
      </c>
    </row>
    <row r="60" spans="2:9" ht="15">
      <c r="B60" s="63" t="s">
        <v>203</v>
      </c>
      <c r="C60" s="63" t="s">
        <v>45</v>
      </c>
      <c r="D60" s="64" t="s">
        <v>622</v>
      </c>
      <c r="E60" s="65" t="s">
        <v>143</v>
      </c>
      <c r="F60" s="66" t="s">
        <v>19</v>
      </c>
      <c r="G60" s="67">
        <v>0.8</v>
      </c>
      <c r="H60" s="71"/>
      <c r="I60" s="68">
        <f t="shared" si="1"/>
        <v>0</v>
      </c>
    </row>
    <row r="61" spans="2:9" ht="15">
      <c r="B61" s="63" t="s">
        <v>206</v>
      </c>
      <c r="C61" s="63" t="s">
        <v>45</v>
      </c>
      <c r="D61" s="64" t="s">
        <v>623</v>
      </c>
      <c r="E61" s="65" t="s">
        <v>624</v>
      </c>
      <c r="F61" s="66" t="s">
        <v>21</v>
      </c>
      <c r="G61" s="67">
        <v>150</v>
      </c>
      <c r="H61" s="71"/>
      <c r="I61" s="68">
        <f t="shared" si="1"/>
        <v>0</v>
      </c>
    </row>
    <row r="62" spans="2:9" ht="15">
      <c r="B62" s="63" t="s">
        <v>209</v>
      </c>
      <c r="C62" s="63" t="s">
        <v>45</v>
      </c>
      <c r="D62" s="64" t="s">
        <v>625</v>
      </c>
      <c r="E62" s="65" t="s">
        <v>626</v>
      </c>
      <c r="F62" s="66" t="s">
        <v>21</v>
      </c>
      <c r="G62" s="67">
        <v>50</v>
      </c>
      <c r="H62" s="71"/>
      <c r="I62" s="68">
        <f t="shared" si="1"/>
        <v>0</v>
      </c>
    </row>
    <row r="63" spans="2:9" ht="15">
      <c r="B63" s="63" t="s">
        <v>287</v>
      </c>
      <c r="C63" s="63" t="s">
        <v>45</v>
      </c>
      <c r="D63" s="64" t="s">
        <v>627</v>
      </c>
      <c r="E63" s="65" t="s">
        <v>51</v>
      </c>
      <c r="F63" s="66" t="s">
        <v>21</v>
      </c>
      <c r="G63" s="67">
        <v>30</v>
      </c>
      <c r="H63" s="71"/>
      <c r="I63" s="68">
        <f t="shared" si="1"/>
        <v>0</v>
      </c>
    </row>
    <row r="64" spans="2:9" ht="15">
      <c r="B64" s="63" t="s">
        <v>290</v>
      </c>
      <c r="C64" s="63" t="s">
        <v>45</v>
      </c>
      <c r="D64" s="64" t="s">
        <v>628</v>
      </c>
      <c r="E64" s="65" t="s">
        <v>629</v>
      </c>
      <c r="F64" s="66" t="s">
        <v>21</v>
      </c>
      <c r="G64" s="67">
        <v>210</v>
      </c>
      <c r="H64" s="71"/>
      <c r="I64" s="68">
        <f t="shared" si="1"/>
        <v>0</v>
      </c>
    </row>
    <row r="65" spans="2:9" ht="15">
      <c r="B65" s="63" t="s">
        <v>293</v>
      </c>
      <c r="C65" s="63" t="s">
        <v>45</v>
      </c>
      <c r="D65" s="64" t="s">
        <v>630</v>
      </c>
      <c r="E65" s="65" t="s">
        <v>155</v>
      </c>
      <c r="F65" s="66" t="s">
        <v>21</v>
      </c>
      <c r="G65" s="67">
        <v>25</v>
      </c>
      <c r="H65" s="71"/>
      <c r="I65" s="68">
        <f t="shared" si="1"/>
        <v>0</v>
      </c>
    </row>
    <row r="66" spans="2:9" ht="15">
      <c r="B66" s="63" t="s">
        <v>296</v>
      </c>
      <c r="C66" s="63" t="s">
        <v>45</v>
      </c>
      <c r="D66" s="64" t="s">
        <v>631</v>
      </c>
      <c r="E66" s="65" t="s">
        <v>632</v>
      </c>
      <c r="F66" s="66" t="s">
        <v>21</v>
      </c>
      <c r="G66" s="67">
        <v>20</v>
      </c>
      <c r="H66" s="71"/>
      <c r="I66" s="68">
        <f t="shared" si="1"/>
        <v>0</v>
      </c>
    </row>
    <row r="67" spans="2:9" ht="15">
      <c r="B67" s="63" t="s">
        <v>299</v>
      </c>
      <c r="C67" s="63" t="s">
        <v>45</v>
      </c>
      <c r="D67" s="64" t="s">
        <v>633</v>
      </c>
      <c r="E67" s="65" t="s">
        <v>634</v>
      </c>
      <c r="F67" s="66" t="s">
        <v>21</v>
      </c>
      <c r="G67" s="67">
        <v>50</v>
      </c>
      <c r="H67" s="71"/>
      <c r="I67" s="68">
        <f t="shared" si="1"/>
        <v>0</v>
      </c>
    </row>
    <row r="68" spans="2:9" ht="15">
      <c r="B68" s="63" t="s">
        <v>302</v>
      </c>
      <c r="C68" s="63" t="s">
        <v>45</v>
      </c>
      <c r="D68" s="64" t="s">
        <v>635</v>
      </c>
      <c r="E68" s="65" t="s">
        <v>636</v>
      </c>
      <c r="F68" s="66" t="s">
        <v>21</v>
      </c>
      <c r="G68" s="67">
        <v>50</v>
      </c>
      <c r="H68" s="71"/>
      <c r="I68" s="68">
        <f t="shared" si="1"/>
        <v>0</v>
      </c>
    </row>
    <row r="69" spans="2:9" ht="24">
      <c r="B69" s="63" t="s">
        <v>305</v>
      </c>
      <c r="C69" s="63" t="s">
        <v>45</v>
      </c>
      <c r="D69" s="64" t="s">
        <v>637</v>
      </c>
      <c r="E69" s="65" t="s">
        <v>638</v>
      </c>
      <c r="F69" s="66" t="s">
        <v>118</v>
      </c>
      <c r="G69" s="67">
        <v>1</v>
      </c>
      <c r="H69" s="71"/>
      <c r="I69" s="68">
        <f t="shared" si="1"/>
        <v>0</v>
      </c>
    </row>
    <row r="70" spans="2:9" ht="15">
      <c r="B70" s="51"/>
      <c r="C70" s="52" t="s">
        <v>10</v>
      </c>
      <c r="D70" s="55" t="s">
        <v>639</v>
      </c>
      <c r="E70" s="55" t="s">
        <v>160</v>
      </c>
      <c r="F70" s="51"/>
      <c r="G70" s="51"/>
      <c r="H70" s="51"/>
      <c r="I70" s="56">
        <f>SUM(I71:I82)</f>
        <v>0</v>
      </c>
    </row>
    <row r="71" spans="2:9" ht="15">
      <c r="B71" s="57" t="s">
        <v>308</v>
      </c>
      <c r="C71" s="57" t="s">
        <v>26</v>
      </c>
      <c r="D71" s="58" t="s">
        <v>640</v>
      </c>
      <c r="E71" s="59" t="s">
        <v>641</v>
      </c>
      <c r="F71" s="60" t="s">
        <v>164</v>
      </c>
      <c r="G71" s="61">
        <v>12</v>
      </c>
      <c r="H71" s="70"/>
      <c r="I71" s="62">
        <f aca="true" t="shared" si="2" ref="I71:I82">ROUND(H71*G71,2)</f>
        <v>0</v>
      </c>
    </row>
    <row r="72" spans="2:9" ht="15">
      <c r="B72" s="57" t="s">
        <v>311</v>
      </c>
      <c r="C72" s="57" t="s">
        <v>26</v>
      </c>
      <c r="D72" s="58" t="s">
        <v>642</v>
      </c>
      <c r="E72" s="59" t="s">
        <v>643</v>
      </c>
      <c r="F72" s="60" t="s">
        <v>28</v>
      </c>
      <c r="G72" s="61">
        <v>26</v>
      </c>
      <c r="H72" s="70"/>
      <c r="I72" s="62">
        <f t="shared" si="2"/>
        <v>0</v>
      </c>
    </row>
    <row r="73" spans="2:9" ht="15">
      <c r="B73" s="57" t="s">
        <v>314</v>
      </c>
      <c r="C73" s="57" t="s">
        <v>26</v>
      </c>
      <c r="D73" s="58" t="s">
        <v>644</v>
      </c>
      <c r="E73" s="59" t="s">
        <v>645</v>
      </c>
      <c r="F73" s="60" t="s">
        <v>28</v>
      </c>
      <c r="G73" s="61">
        <v>7</v>
      </c>
      <c r="H73" s="70"/>
      <c r="I73" s="62">
        <f t="shared" si="2"/>
        <v>0</v>
      </c>
    </row>
    <row r="74" spans="2:9" ht="15">
      <c r="B74" s="57" t="s">
        <v>317</v>
      </c>
      <c r="C74" s="57" t="s">
        <v>26</v>
      </c>
      <c r="D74" s="58" t="s">
        <v>646</v>
      </c>
      <c r="E74" s="59" t="s">
        <v>167</v>
      </c>
      <c r="F74" s="60" t="s">
        <v>28</v>
      </c>
      <c r="G74" s="61">
        <v>28</v>
      </c>
      <c r="H74" s="70"/>
      <c r="I74" s="62">
        <f t="shared" si="2"/>
        <v>0</v>
      </c>
    </row>
    <row r="75" spans="2:9" ht="15">
      <c r="B75" s="57" t="s">
        <v>322</v>
      </c>
      <c r="C75" s="57" t="s">
        <v>26</v>
      </c>
      <c r="D75" s="58" t="s">
        <v>647</v>
      </c>
      <c r="E75" s="59" t="s">
        <v>173</v>
      </c>
      <c r="F75" s="60" t="s">
        <v>21</v>
      </c>
      <c r="G75" s="61">
        <v>485</v>
      </c>
      <c r="H75" s="70"/>
      <c r="I75" s="62">
        <f t="shared" si="2"/>
        <v>0</v>
      </c>
    </row>
    <row r="76" spans="2:9" ht="15">
      <c r="B76" s="57" t="s">
        <v>325</v>
      </c>
      <c r="C76" s="57" t="s">
        <v>26</v>
      </c>
      <c r="D76" s="58" t="s">
        <v>648</v>
      </c>
      <c r="E76" s="59" t="s">
        <v>649</v>
      </c>
      <c r="F76" s="60" t="s">
        <v>21</v>
      </c>
      <c r="G76" s="61">
        <v>50</v>
      </c>
      <c r="H76" s="70"/>
      <c r="I76" s="62">
        <f t="shared" si="2"/>
        <v>0</v>
      </c>
    </row>
    <row r="77" spans="2:9" ht="15">
      <c r="B77" s="57" t="s">
        <v>328</v>
      </c>
      <c r="C77" s="57" t="s">
        <v>26</v>
      </c>
      <c r="D77" s="58" t="s">
        <v>650</v>
      </c>
      <c r="E77" s="59" t="s">
        <v>179</v>
      </c>
      <c r="F77" s="60" t="s">
        <v>21</v>
      </c>
      <c r="G77" s="61">
        <v>425</v>
      </c>
      <c r="H77" s="70"/>
      <c r="I77" s="62">
        <f t="shared" si="2"/>
        <v>0</v>
      </c>
    </row>
    <row r="78" spans="2:9" ht="15">
      <c r="B78" s="57" t="s">
        <v>331</v>
      </c>
      <c r="C78" s="57" t="s">
        <v>26</v>
      </c>
      <c r="D78" s="58" t="s">
        <v>651</v>
      </c>
      <c r="E78" s="59" t="s">
        <v>652</v>
      </c>
      <c r="F78" s="60" t="s">
        <v>21</v>
      </c>
      <c r="G78" s="61">
        <v>1225</v>
      </c>
      <c r="H78" s="70"/>
      <c r="I78" s="62">
        <f t="shared" si="2"/>
        <v>0</v>
      </c>
    </row>
    <row r="79" spans="2:9" ht="15">
      <c r="B79" s="57" t="s">
        <v>334</v>
      </c>
      <c r="C79" s="57" t="s">
        <v>26</v>
      </c>
      <c r="D79" s="58" t="s">
        <v>653</v>
      </c>
      <c r="E79" s="59" t="s">
        <v>185</v>
      </c>
      <c r="F79" s="60" t="s">
        <v>28</v>
      </c>
      <c r="G79" s="61">
        <v>150</v>
      </c>
      <c r="H79" s="70"/>
      <c r="I79" s="62">
        <f t="shared" si="2"/>
        <v>0</v>
      </c>
    </row>
    <row r="80" spans="2:9" ht="24">
      <c r="B80" s="57" t="s">
        <v>337</v>
      </c>
      <c r="C80" s="57" t="s">
        <v>26</v>
      </c>
      <c r="D80" s="58" t="s">
        <v>654</v>
      </c>
      <c r="E80" s="59" t="s">
        <v>655</v>
      </c>
      <c r="F80" s="60" t="s">
        <v>164</v>
      </c>
      <c r="G80" s="61">
        <v>8</v>
      </c>
      <c r="H80" s="70"/>
      <c r="I80" s="62">
        <f t="shared" si="2"/>
        <v>0</v>
      </c>
    </row>
    <row r="81" spans="2:9" ht="15">
      <c r="B81" s="57" t="s">
        <v>340</v>
      </c>
      <c r="C81" s="57" t="s">
        <v>26</v>
      </c>
      <c r="D81" s="58" t="s">
        <v>656</v>
      </c>
      <c r="E81" s="59" t="s">
        <v>56</v>
      </c>
      <c r="F81" s="60" t="s">
        <v>164</v>
      </c>
      <c r="G81" s="61">
        <v>8</v>
      </c>
      <c r="H81" s="70"/>
      <c r="I81" s="62">
        <f t="shared" si="2"/>
        <v>0</v>
      </c>
    </row>
    <row r="82" spans="2:9" ht="15">
      <c r="B82" s="57" t="s">
        <v>343</v>
      </c>
      <c r="C82" s="57" t="s">
        <v>26</v>
      </c>
      <c r="D82" s="58" t="s">
        <v>657</v>
      </c>
      <c r="E82" s="59" t="s">
        <v>658</v>
      </c>
      <c r="F82" s="60" t="s">
        <v>164</v>
      </c>
      <c r="G82" s="61">
        <v>32</v>
      </c>
      <c r="H82" s="70"/>
      <c r="I82" s="62">
        <f t="shared" si="2"/>
        <v>0</v>
      </c>
    </row>
    <row r="83" spans="2:9" ht="15">
      <c r="B83" s="51"/>
      <c r="C83" s="52" t="s">
        <v>10</v>
      </c>
      <c r="D83" s="55" t="s">
        <v>659</v>
      </c>
      <c r="E83" s="55" t="s">
        <v>660</v>
      </c>
      <c r="F83" s="51"/>
      <c r="G83" s="51"/>
      <c r="H83" s="51"/>
      <c r="I83" s="56">
        <f>SUM(I84:I87)</f>
        <v>0</v>
      </c>
    </row>
    <row r="84" spans="2:9" ht="24">
      <c r="B84" s="57" t="s">
        <v>346</v>
      </c>
      <c r="C84" s="57" t="s">
        <v>26</v>
      </c>
      <c r="D84" s="58" t="s">
        <v>661</v>
      </c>
      <c r="E84" s="59" t="s">
        <v>662</v>
      </c>
      <c r="F84" s="60" t="s">
        <v>663</v>
      </c>
      <c r="G84" s="61">
        <v>65</v>
      </c>
      <c r="H84" s="70"/>
      <c r="I84" s="62">
        <f>ROUND(H84*G84,2)</f>
        <v>0</v>
      </c>
    </row>
    <row r="85" spans="2:9" ht="24">
      <c r="B85" s="57" t="s">
        <v>349</v>
      </c>
      <c r="C85" s="57" t="s">
        <v>26</v>
      </c>
      <c r="D85" s="58" t="s">
        <v>664</v>
      </c>
      <c r="E85" s="59" t="s">
        <v>665</v>
      </c>
      <c r="F85" s="60" t="s">
        <v>663</v>
      </c>
      <c r="G85" s="61">
        <v>40</v>
      </c>
      <c r="H85" s="70"/>
      <c r="I85" s="62">
        <f>ROUND(H85*G85,2)</f>
        <v>0</v>
      </c>
    </row>
    <row r="86" spans="2:9" ht="15">
      <c r="B86" s="57" t="s">
        <v>353</v>
      </c>
      <c r="C86" s="57" t="s">
        <v>26</v>
      </c>
      <c r="D86" s="58" t="s">
        <v>666</v>
      </c>
      <c r="E86" s="59" t="s">
        <v>52</v>
      </c>
      <c r="F86" s="60" t="s">
        <v>663</v>
      </c>
      <c r="G86" s="61">
        <v>105</v>
      </c>
      <c r="H86" s="70"/>
      <c r="I86" s="62">
        <f>ROUND(H86*G86,2)</f>
        <v>0</v>
      </c>
    </row>
    <row r="87" spans="2:9" ht="15">
      <c r="B87" s="57" t="s">
        <v>356</v>
      </c>
      <c r="C87" s="57" t="s">
        <v>26</v>
      </c>
      <c r="D87" s="58" t="s">
        <v>667</v>
      </c>
      <c r="E87" s="59" t="s">
        <v>668</v>
      </c>
      <c r="F87" s="60" t="s">
        <v>28</v>
      </c>
      <c r="G87" s="61">
        <v>5</v>
      </c>
      <c r="H87" s="70"/>
      <c r="I87" s="62">
        <f>ROUND(H87*G87,2)</f>
        <v>0</v>
      </c>
    </row>
    <row r="88" spans="2:9" ht="15">
      <c r="B88" s="51"/>
      <c r="C88" s="52" t="s">
        <v>10</v>
      </c>
      <c r="D88" s="55" t="s">
        <v>669</v>
      </c>
      <c r="E88" s="55" t="s">
        <v>670</v>
      </c>
      <c r="F88" s="51"/>
      <c r="G88" s="51"/>
      <c r="H88" s="51"/>
      <c r="I88" s="56">
        <f>SUM(I89:I92)</f>
        <v>0</v>
      </c>
    </row>
    <row r="89" spans="2:9" ht="15">
      <c r="B89" s="57" t="s">
        <v>359</v>
      </c>
      <c r="C89" s="57" t="s">
        <v>26</v>
      </c>
      <c r="D89" s="58" t="s">
        <v>671</v>
      </c>
      <c r="E89" s="59" t="s">
        <v>53</v>
      </c>
      <c r="F89" s="60" t="s">
        <v>164</v>
      </c>
      <c r="G89" s="61">
        <v>13</v>
      </c>
      <c r="H89" s="70"/>
      <c r="I89" s="62">
        <f>ROUND(H89*G89,2)</f>
        <v>0</v>
      </c>
    </row>
    <row r="90" spans="2:9" ht="15">
      <c r="B90" s="57" t="s">
        <v>362</v>
      </c>
      <c r="C90" s="57" t="s">
        <v>26</v>
      </c>
      <c r="D90" s="58" t="s">
        <v>672</v>
      </c>
      <c r="E90" s="59" t="s">
        <v>673</v>
      </c>
      <c r="F90" s="60" t="s">
        <v>164</v>
      </c>
      <c r="G90" s="61">
        <v>32</v>
      </c>
      <c r="H90" s="70"/>
      <c r="I90" s="62">
        <f>ROUND(H90*G90,2)</f>
        <v>0</v>
      </c>
    </row>
    <row r="91" spans="2:9" ht="15">
      <c r="B91" s="57" t="s">
        <v>365</v>
      </c>
      <c r="C91" s="57" t="s">
        <v>26</v>
      </c>
      <c r="D91" s="58" t="s">
        <v>674</v>
      </c>
      <c r="E91" s="59" t="s">
        <v>675</v>
      </c>
      <c r="F91" s="60" t="s">
        <v>164</v>
      </c>
      <c r="G91" s="61">
        <v>14</v>
      </c>
      <c r="H91" s="70"/>
      <c r="I91" s="62">
        <f>ROUND(H91*G91,2)</f>
        <v>0</v>
      </c>
    </row>
    <row r="92" spans="2:9" ht="15">
      <c r="B92" s="57" t="s">
        <v>551</v>
      </c>
      <c r="C92" s="57" t="s">
        <v>26</v>
      </c>
      <c r="D92" s="58" t="s">
        <v>676</v>
      </c>
      <c r="E92" s="59" t="s">
        <v>54</v>
      </c>
      <c r="F92" s="60" t="s">
        <v>164</v>
      </c>
      <c r="G92" s="61">
        <v>26</v>
      </c>
      <c r="H92" s="70"/>
      <c r="I92" s="62">
        <f>ROUND(H92*G92,2)</f>
        <v>0</v>
      </c>
    </row>
    <row r="93" spans="2:9" ht="15">
      <c r="B93" s="51"/>
      <c r="C93" s="52" t="s">
        <v>10</v>
      </c>
      <c r="D93" s="55" t="s">
        <v>677</v>
      </c>
      <c r="E93" s="55" t="s">
        <v>191</v>
      </c>
      <c r="F93" s="51"/>
      <c r="G93" s="51"/>
      <c r="H93" s="51"/>
      <c r="I93" s="56">
        <f>SUM(I94:I103)</f>
        <v>0</v>
      </c>
    </row>
    <row r="94" spans="2:9" ht="15">
      <c r="B94" s="57" t="s">
        <v>556</v>
      </c>
      <c r="C94" s="57" t="s">
        <v>26</v>
      </c>
      <c r="D94" s="58" t="s">
        <v>117</v>
      </c>
      <c r="E94" s="59" t="s">
        <v>678</v>
      </c>
      <c r="F94" s="60" t="s">
        <v>118</v>
      </c>
      <c r="G94" s="61">
        <v>1</v>
      </c>
      <c r="H94" s="70"/>
      <c r="I94" s="62">
        <f aca="true" t="shared" si="3" ref="I94:I101">ROUND(H94*G94,2)</f>
        <v>0</v>
      </c>
    </row>
    <row r="95" spans="2:9" ht="15">
      <c r="B95" s="57" t="s">
        <v>559</v>
      </c>
      <c r="C95" s="57" t="s">
        <v>26</v>
      </c>
      <c r="D95" s="58" t="s">
        <v>120</v>
      </c>
      <c r="E95" s="59" t="s">
        <v>679</v>
      </c>
      <c r="F95" s="60" t="s">
        <v>118</v>
      </c>
      <c r="G95" s="61">
        <v>1</v>
      </c>
      <c r="H95" s="70"/>
      <c r="I95" s="62">
        <f t="shared" si="3"/>
        <v>0</v>
      </c>
    </row>
    <row r="96" spans="2:9" ht="15">
      <c r="B96" s="57" t="s">
        <v>561</v>
      </c>
      <c r="C96" s="57" t="s">
        <v>26</v>
      </c>
      <c r="D96" s="58" t="s">
        <v>680</v>
      </c>
      <c r="E96" s="59" t="s">
        <v>681</v>
      </c>
      <c r="F96" s="60" t="s">
        <v>164</v>
      </c>
      <c r="G96" s="61">
        <v>4</v>
      </c>
      <c r="H96" s="70"/>
      <c r="I96" s="62">
        <f t="shared" si="3"/>
        <v>0</v>
      </c>
    </row>
    <row r="97" spans="2:9" ht="15">
      <c r="B97" s="57" t="s">
        <v>682</v>
      </c>
      <c r="C97" s="57" t="s">
        <v>26</v>
      </c>
      <c r="D97" s="58" t="s">
        <v>683</v>
      </c>
      <c r="E97" s="59" t="s">
        <v>196</v>
      </c>
      <c r="F97" s="60" t="s">
        <v>164</v>
      </c>
      <c r="G97" s="61">
        <v>55</v>
      </c>
      <c r="H97" s="70"/>
      <c r="I97" s="62">
        <f t="shared" si="3"/>
        <v>0</v>
      </c>
    </row>
    <row r="98" spans="2:9" ht="15">
      <c r="B98" s="57" t="s">
        <v>684</v>
      </c>
      <c r="C98" s="57" t="s">
        <v>26</v>
      </c>
      <c r="D98" s="58" t="s">
        <v>685</v>
      </c>
      <c r="E98" s="59" t="s">
        <v>199</v>
      </c>
      <c r="F98" s="60" t="s">
        <v>164</v>
      </c>
      <c r="G98" s="61">
        <v>16</v>
      </c>
      <c r="H98" s="70"/>
      <c r="I98" s="62">
        <f t="shared" si="3"/>
        <v>0</v>
      </c>
    </row>
    <row r="99" spans="2:9" ht="15">
      <c r="B99" s="57" t="s">
        <v>686</v>
      </c>
      <c r="C99" s="57" t="s">
        <v>26</v>
      </c>
      <c r="D99" s="58" t="s">
        <v>687</v>
      </c>
      <c r="E99" s="59" t="s">
        <v>202</v>
      </c>
      <c r="F99" s="60" t="s">
        <v>164</v>
      </c>
      <c r="G99" s="61">
        <v>14</v>
      </c>
      <c r="H99" s="70"/>
      <c r="I99" s="62">
        <f t="shared" si="3"/>
        <v>0</v>
      </c>
    </row>
    <row r="100" spans="2:9" ht="15">
      <c r="B100" s="57" t="s">
        <v>688</v>
      </c>
      <c r="C100" s="57" t="s">
        <v>26</v>
      </c>
      <c r="D100" s="58" t="s">
        <v>689</v>
      </c>
      <c r="E100" s="59" t="s">
        <v>205</v>
      </c>
      <c r="F100" s="60" t="s">
        <v>164</v>
      </c>
      <c r="G100" s="61">
        <v>8</v>
      </c>
      <c r="H100" s="70"/>
      <c r="I100" s="62">
        <f t="shared" si="3"/>
        <v>0</v>
      </c>
    </row>
    <row r="101" spans="2:9" ht="15">
      <c r="B101" s="57" t="s">
        <v>690</v>
      </c>
      <c r="C101" s="57" t="s">
        <v>26</v>
      </c>
      <c r="D101" s="58" t="s">
        <v>691</v>
      </c>
      <c r="E101" s="59" t="s">
        <v>208</v>
      </c>
      <c r="F101" s="60" t="s">
        <v>118</v>
      </c>
      <c r="G101" s="61">
        <v>1</v>
      </c>
      <c r="H101" s="70"/>
      <c r="I101" s="62">
        <f t="shared" si="3"/>
        <v>0</v>
      </c>
    </row>
    <row r="102" spans="2:9" ht="24">
      <c r="B102" s="57" t="s">
        <v>692</v>
      </c>
      <c r="C102" s="57" t="s">
        <v>26</v>
      </c>
      <c r="D102" s="58" t="s">
        <v>693</v>
      </c>
      <c r="E102" s="59" t="s">
        <v>211</v>
      </c>
      <c r="F102" s="60" t="s">
        <v>118</v>
      </c>
      <c r="G102" s="61">
        <v>1</v>
      </c>
      <c r="H102" s="70"/>
      <c r="I102" s="62">
        <f>ROUND(H102*G102,2)</f>
        <v>0</v>
      </c>
    </row>
    <row r="103" spans="2:9" ht="166.5" customHeight="1">
      <c r="B103" s="191" t="s">
        <v>694</v>
      </c>
      <c r="C103" s="191"/>
      <c r="D103" s="191"/>
      <c r="E103" s="191"/>
      <c r="F103" s="191"/>
      <c r="G103" s="191"/>
      <c r="H103" s="62"/>
      <c r="I103" s="62"/>
    </row>
    <row r="104" spans="2:9" ht="15">
      <c r="B104" s="79"/>
      <c r="C104" s="79"/>
      <c r="D104" s="80"/>
      <c r="E104" s="81"/>
      <c r="F104" s="82"/>
      <c r="G104" s="83"/>
      <c r="H104" s="84"/>
      <c r="I104" s="84"/>
    </row>
    <row r="105" spans="2:9" ht="15">
      <c r="B105" s="79"/>
      <c r="C105" s="79"/>
      <c r="D105" s="80"/>
      <c r="E105" s="81"/>
      <c r="F105" s="82"/>
      <c r="G105" s="83"/>
      <c r="H105" s="84"/>
      <c r="I105" s="84"/>
    </row>
    <row r="106" spans="2:7" ht="15">
      <c r="B106" s="79"/>
      <c r="C106" s="79"/>
      <c r="D106" s="80"/>
      <c r="E106" s="81"/>
      <c r="F106" s="82"/>
      <c r="G106" s="83"/>
    </row>
  </sheetData>
  <sheetProtection/>
  <mergeCells count="9">
    <mergeCell ref="D9:F9"/>
    <mergeCell ref="H9:I9"/>
    <mergeCell ref="B103:G103"/>
    <mergeCell ref="A2:I2"/>
    <mergeCell ref="D4:I4"/>
    <mergeCell ref="D6:F6"/>
    <mergeCell ref="H6:I6"/>
    <mergeCell ref="D8:F8"/>
    <mergeCell ref="H8:I8"/>
  </mergeCells>
  <printOptions/>
  <pageMargins left="0.4330708661417323" right="0.2362204724409449" top="0.7480314960629921" bottom="0.7480314960629921" header="0.31496062992125984" footer="0.31496062992125984"/>
  <pageSetup fitToHeight="0" fitToWidth="1"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A2:F16"/>
  <sheetViews>
    <sheetView view="pageBreakPreview" zoomScale="115" zoomScaleSheetLayoutView="115" zoomScalePageLayoutView="0" workbookViewId="0" topLeftCell="A1">
      <selection activeCell="F8" sqref="F8"/>
    </sheetView>
  </sheetViews>
  <sheetFormatPr defaultColWidth="9.140625" defaultRowHeight="15"/>
  <cols>
    <col min="1" max="1" width="5.00390625" style="0" customWidth="1"/>
    <col min="2" max="2" width="21.57421875" style="0" customWidth="1"/>
    <col min="3" max="3" width="27.57421875" style="0" customWidth="1"/>
    <col min="4" max="4" width="9.00390625" style="0" customWidth="1"/>
    <col min="5" max="5" width="28.421875" style="0" customWidth="1"/>
    <col min="6" max="6" width="36.28125" style="0" customWidth="1"/>
  </cols>
  <sheetData>
    <row r="1" ht="15.75" thickBot="1"/>
    <row r="2" spans="1:6" ht="30.75" thickBot="1">
      <c r="A2" s="124"/>
      <c r="B2" s="125" t="s">
        <v>1009</v>
      </c>
      <c r="C2" s="126" t="s">
        <v>1010</v>
      </c>
      <c r="D2" s="127" t="s">
        <v>1011</v>
      </c>
      <c r="E2" s="126" t="s">
        <v>1012</v>
      </c>
      <c r="F2" s="128" t="s">
        <v>1013</v>
      </c>
    </row>
    <row r="3" spans="1:6" ht="90">
      <c r="A3" s="124">
        <v>1</v>
      </c>
      <c r="B3" s="129" t="s">
        <v>1014</v>
      </c>
      <c r="C3" s="130">
        <v>40</v>
      </c>
      <c r="D3" s="131" t="s">
        <v>164</v>
      </c>
      <c r="E3" s="132"/>
      <c r="F3" s="133">
        <f>ROUND(E3*C3,2)</f>
        <v>0</v>
      </c>
    </row>
    <row r="4" spans="1:6" ht="120">
      <c r="A4" s="124">
        <f>1+A3</f>
        <v>2</v>
      </c>
      <c r="B4" s="134" t="s">
        <v>1015</v>
      </c>
      <c r="C4" s="130">
        <v>6</v>
      </c>
      <c r="D4" s="135" t="s">
        <v>164</v>
      </c>
      <c r="E4" s="132"/>
      <c r="F4" s="133">
        <f>ROUND(E4*C4,2)</f>
        <v>0</v>
      </c>
    </row>
    <row r="5" spans="1:6" ht="120">
      <c r="A5" s="124">
        <f>1+A4</f>
        <v>3</v>
      </c>
      <c r="B5" s="134" t="s">
        <v>1016</v>
      </c>
      <c r="C5" s="136">
        <v>4</v>
      </c>
      <c r="D5" s="135" t="s">
        <v>1017</v>
      </c>
      <c r="E5" s="132"/>
      <c r="F5" s="133">
        <f>ROUND(E5*C5,2)</f>
        <v>0</v>
      </c>
    </row>
    <row r="6" spans="1:6" ht="150.75" thickBot="1">
      <c r="A6" s="124">
        <f>1+A5</f>
        <v>4</v>
      </c>
      <c r="B6" s="137" t="s">
        <v>1018</v>
      </c>
      <c r="C6" s="136">
        <v>1</v>
      </c>
      <c r="D6" s="135" t="s">
        <v>1017</v>
      </c>
      <c r="E6" s="132"/>
      <c r="F6" s="133">
        <f>ROUND(E6*C6,2)</f>
        <v>0</v>
      </c>
    </row>
    <row r="7" spans="1:6" ht="15.75" thickBot="1">
      <c r="A7" s="124"/>
      <c r="B7" s="138"/>
      <c r="C7" s="138"/>
      <c r="D7" s="138"/>
      <c r="E7" s="138"/>
      <c r="F7" s="139"/>
    </row>
    <row r="8" spans="1:6" ht="16.5" thickBot="1">
      <c r="A8" s="124">
        <f>1+A6</f>
        <v>5</v>
      </c>
      <c r="B8" s="181" t="s">
        <v>1019</v>
      </c>
      <c r="C8" s="182"/>
      <c r="D8" s="182"/>
      <c r="E8" s="183"/>
      <c r="F8" s="140">
        <f>SUM(F3:F6)</f>
        <v>0</v>
      </c>
    </row>
    <row r="12" spans="2:5" ht="58.5" customHeight="1">
      <c r="B12" s="184" t="s">
        <v>1020</v>
      </c>
      <c r="C12" s="185"/>
      <c r="D12" s="185"/>
      <c r="E12" s="185"/>
    </row>
    <row r="14" ht="15">
      <c r="B14" s="141" t="s">
        <v>1028</v>
      </c>
    </row>
    <row r="16" spans="2:5" ht="43.5" customHeight="1">
      <c r="B16" s="184" t="s">
        <v>1021</v>
      </c>
      <c r="C16" s="185"/>
      <c r="D16" s="185"/>
      <c r="E16" s="185"/>
    </row>
  </sheetData>
  <sheetProtection/>
  <protectedRanges>
    <protectedRange sqref="E3:E6" name="Oblast3_1_1"/>
  </protectedRanges>
  <mergeCells count="3">
    <mergeCell ref="B8:E8"/>
    <mergeCell ref="B12:E12"/>
    <mergeCell ref="B16:E16"/>
  </mergeCells>
  <printOptions/>
  <pageMargins left="0.25" right="0.25" top="0.75" bottom="0.75" header="0.3" footer="0.3"/>
  <pageSetup fitToHeight="1" fitToWidth="1" horizontalDpi="600" verticalDpi="600" orientation="landscape" paperSize="9" scale="67" r:id="rId1"/>
</worksheet>
</file>

<file path=xl/worksheets/sheet3.xml><?xml version="1.0" encoding="utf-8"?>
<worksheet xmlns="http://schemas.openxmlformats.org/spreadsheetml/2006/main" xmlns:r="http://schemas.openxmlformats.org/officeDocument/2006/relationships">
  <sheetPr>
    <tabColor rgb="FF92D050"/>
    <outlinePr summaryBelow="0"/>
    <pageSetUpPr fitToPage="1"/>
  </sheetPr>
  <dimension ref="A2:I34"/>
  <sheetViews>
    <sheetView showGridLines="0" view="pageBreakPreview" zoomScale="115" zoomScaleSheetLayoutView="115" zoomScalePageLayoutView="0" workbookViewId="0" topLeftCell="A13">
      <selection activeCell="G32" sqref="G32"/>
    </sheetView>
  </sheetViews>
  <sheetFormatPr defaultColWidth="9.140625" defaultRowHeight="15"/>
  <cols>
    <col min="1" max="1" width="4.28125" style="0" customWidth="1"/>
    <col min="2" max="2" width="4.57421875" style="0" customWidth="1"/>
    <col min="3" max="3" width="8.140625" style="0" customWidth="1"/>
    <col min="4" max="4" width="13.7109375" style="0" customWidth="1"/>
    <col min="5" max="5" width="50.421875" style="0" customWidth="1"/>
    <col min="6" max="6" width="6.00390625" style="0" customWidth="1"/>
    <col min="7" max="7" width="10.7109375" style="0" customWidth="1"/>
    <col min="8" max="8" width="12.28125" style="0" customWidth="1"/>
    <col min="9" max="9" width="16.140625" style="0" customWidth="1"/>
  </cols>
  <sheetData>
    <row r="2" spans="1:9" ht="21">
      <c r="A2" s="187" t="s">
        <v>83</v>
      </c>
      <c r="B2" s="188"/>
      <c r="C2" s="188"/>
      <c r="D2" s="188"/>
      <c r="E2" s="188"/>
      <c r="F2" s="188"/>
      <c r="G2" s="188"/>
      <c r="H2" s="188"/>
      <c r="I2" s="188"/>
    </row>
    <row r="3" spans="1:9" ht="15">
      <c r="A3" s="50"/>
      <c r="B3" s="50"/>
      <c r="C3" s="50"/>
      <c r="D3" s="50"/>
      <c r="E3" s="50"/>
      <c r="F3" s="50"/>
      <c r="G3" s="50"/>
      <c r="H3" s="50"/>
      <c r="I3" s="50"/>
    </row>
    <row r="4" spans="1:9" ht="18" customHeight="1">
      <c r="A4" s="3" t="s">
        <v>33</v>
      </c>
      <c r="B4" s="50"/>
      <c r="C4" s="50"/>
      <c r="D4" s="189" t="s">
        <v>1008</v>
      </c>
      <c r="E4" s="173"/>
      <c r="F4" s="173"/>
      <c r="G4" s="173"/>
      <c r="H4" s="173"/>
      <c r="I4" s="173"/>
    </row>
    <row r="5" spans="1:9" ht="15">
      <c r="A5" s="50"/>
      <c r="B5" s="50"/>
      <c r="C5" s="50"/>
      <c r="D5" s="50"/>
      <c r="E5" s="50"/>
      <c r="F5" s="50"/>
      <c r="G5" s="50"/>
      <c r="H5" s="50"/>
      <c r="I5" s="50"/>
    </row>
    <row r="6" spans="1:9" ht="15">
      <c r="A6" s="4" t="s">
        <v>34</v>
      </c>
      <c r="B6" s="50"/>
      <c r="C6" s="50"/>
      <c r="D6" s="190" t="s">
        <v>60</v>
      </c>
      <c r="E6" s="173"/>
      <c r="F6" s="173"/>
      <c r="G6" s="4" t="s">
        <v>35</v>
      </c>
      <c r="H6" s="170" t="s">
        <v>96</v>
      </c>
      <c r="I6" s="171"/>
    </row>
    <row r="7" spans="1:9" ht="15">
      <c r="A7" s="50"/>
      <c r="B7" s="50"/>
      <c r="C7" s="50"/>
      <c r="D7" s="50"/>
      <c r="E7" s="50"/>
      <c r="F7" s="50"/>
      <c r="G7" s="50"/>
      <c r="H7" s="50"/>
      <c r="I7" s="50"/>
    </row>
    <row r="8" spans="1:9" ht="15">
      <c r="A8" s="4" t="s">
        <v>36</v>
      </c>
      <c r="B8" s="50"/>
      <c r="C8" s="50"/>
      <c r="D8" s="172" t="s">
        <v>37</v>
      </c>
      <c r="E8" s="173"/>
      <c r="F8" s="173"/>
      <c r="G8" s="4" t="s">
        <v>38</v>
      </c>
      <c r="H8" s="172" t="s">
        <v>1004</v>
      </c>
      <c r="I8" s="173"/>
    </row>
    <row r="9" spans="1:9" ht="15">
      <c r="A9" s="4" t="s">
        <v>39</v>
      </c>
      <c r="B9" s="50"/>
      <c r="C9" s="50"/>
      <c r="D9" s="186"/>
      <c r="E9" s="173"/>
      <c r="F9" s="173"/>
      <c r="G9" s="4" t="s">
        <v>40</v>
      </c>
      <c r="H9" s="172"/>
      <c r="I9" s="173"/>
    </row>
    <row r="11" spans="1:9" ht="29.25" customHeight="1">
      <c r="A11" s="1" t="s">
        <v>0</v>
      </c>
      <c r="B11" s="1" t="s">
        <v>1</v>
      </c>
      <c r="C11" s="1" t="s">
        <v>2</v>
      </c>
      <c r="D11" s="1" t="s">
        <v>3</v>
      </c>
      <c r="E11" s="1" t="s">
        <v>4</v>
      </c>
      <c r="F11" s="1" t="s">
        <v>5</v>
      </c>
      <c r="G11" s="1" t="s">
        <v>6</v>
      </c>
      <c r="H11" s="1" t="s">
        <v>7</v>
      </c>
      <c r="I11" s="1" t="s">
        <v>8</v>
      </c>
    </row>
    <row r="12" spans="1:9" ht="17.25" customHeight="1">
      <c r="A12" s="76" t="s">
        <v>9</v>
      </c>
      <c r="B12" s="15">
        <v>0</v>
      </c>
      <c r="C12" s="16"/>
      <c r="D12" s="112" t="s">
        <v>63</v>
      </c>
      <c r="E12" s="113" t="s">
        <v>67</v>
      </c>
      <c r="F12" s="112"/>
      <c r="G12" s="114"/>
      <c r="H12" s="115"/>
      <c r="I12" s="115">
        <f>SUM(I13)</f>
        <v>0</v>
      </c>
    </row>
    <row r="13" spans="1:9" ht="17.25" customHeight="1">
      <c r="A13" s="22" t="s">
        <v>9</v>
      </c>
      <c r="B13" s="51"/>
      <c r="C13" s="52" t="s">
        <v>10</v>
      </c>
      <c r="D13" s="53" t="s">
        <v>63</v>
      </c>
      <c r="E13" s="53" t="s">
        <v>67</v>
      </c>
      <c r="F13" s="51"/>
      <c r="G13" s="51"/>
      <c r="H13" s="51"/>
      <c r="I13" s="54">
        <f>SUM(I14+I16+I20+I22+I25+I27)</f>
        <v>0</v>
      </c>
    </row>
    <row r="14" spans="1:9" ht="21.75" customHeight="1">
      <c r="A14" s="23" t="s">
        <v>9</v>
      </c>
      <c r="B14" s="51"/>
      <c r="C14" s="52" t="s">
        <v>10</v>
      </c>
      <c r="D14" s="55" t="s">
        <v>85</v>
      </c>
      <c r="E14" s="55" t="s">
        <v>86</v>
      </c>
      <c r="F14" s="51"/>
      <c r="G14" s="51"/>
      <c r="H14" s="51"/>
      <c r="I14" s="56">
        <f>SUM(I15)</f>
        <v>0</v>
      </c>
    </row>
    <row r="15" spans="1:9" ht="36.75" customHeight="1">
      <c r="A15" s="23" t="s">
        <v>9</v>
      </c>
      <c r="B15" s="57" t="s">
        <v>42</v>
      </c>
      <c r="C15" s="33" t="s">
        <v>63</v>
      </c>
      <c r="D15" s="58" t="s">
        <v>987</v>
      </c>
      <c r="E15" s="59" t="s">
        <v>983</v>
      </c>
      <c r="F15" s="60" t="s">
        <v>16</v>
      </c>
      <c r="G15" s="61">
        <v>1</v>
      </c>
      <c r="H15" s="70"/>
      <c r="I15" s="62">
        <f>ROUND(H15*G15,2)</f>
        <v>0</v>
      </c>
    </row>
    <row r="16" spans="1:9" ht="16.5" customHeight="1">
      <c r="A16" s="22" t="s">
        <v>9</v>
      </c>
      <c r="B16" s="51"/>
      <c r="C16" s="52" t="s">
        <v>10</v>
      </c>
      <c r="D16" s="55" t="s">
        <v>68</v>
      </c>
      <c r="E16" s="55" t="s">
        <v>69</v>
      </c>
      <c r="F16" s="51"/>
      <c r="G16" s="51"/>
      <c r="H16" s="51"/>
      <c r="I16" s="56">
        <f>SUM(I17:I19)</f>
        <v>0</v>
      </c>
    </row>
    <row r="17" spans="1:9" ht="25.5" customHeight="1">
      <c r="A17" s="23" t="s">
        <v>9</v>
      </c>
      <c r="B17" s="57" t="s">
        <v>43</v>
      </c>
      <c r="C17" s="33" t="s">
        <v>63</v>
      </c>
      <c r="D17" s="58" t="s">
        <v>70</v>
      </c>
      <c r="E17" s="59" t="s">
        <v>69</v>
      </c>
      <c r="F17" s="60" t="s">
        <v>16</v>
      </c>
      <c r="G17" s="61">
        <v>1</v>
      </c>
      <c r="H17" s="70"/>
      <c r="I17" s="62">
        <f>ROUND(H17*G17,2)</f>
        <v>0</v>
      </c>
    </row>
    <row r="18" spans="1:9" ht="23.25" customHeight="1">
      <c r="A18" s="23" t="s">
        <v>9</v>
      </c>
      <c r="B18" s="57" t="s">
        <v>102</v>
      </c>
      <c r="C18" s="33" t="s">
        <v>63</v>
      </c>
      <c r="D18" s="58" t="s">
        <v>988</v>
      </c>
      <c r="E18" s="59" t="s">
        <v>989</v>
      </c>
      <c r="F18" s="60" t="s">
        <v>16</v>
      </c>
      <c r="G18" s="61">
        <v>1</v>
      </c>
      <c r="H18" s="70"/>
      <c r="I18" s="62">
        <f>ROUND(H18*G18,2)</f>
        <v>0</v>
      </c>
    </row>
    <row r="19" spans="1:9" ht="28.5" customHeight="1">
      <c r="A19" s="23" t="s">
        <v>9</v>
      </c>
      <c r="B19" s="57" t="s">
        <v>105</v>
      </c>
      <c r="C19" s="33" t="s">
        <v>63</v>
      </c>
      <c r="D19" s="58" t="s">
        <v>990</v>
      </c>
      <c r="E19" s="59" t="s">
        <v>991</v>
      </c>
      <c r="F19" s="60" t="s">
        <v>16</v>
      </c>
      <c r="G19" s="61">
        <v>1</v>
      </c>
      <c r="H19" s="70"/>
      <c r="I19" s="62">
        <f>ROUND(H19*G19,2)</f>
        <v>0</v>
      </c>
    </row>
    <row r="20" spans="1:9" ht="29.25" customHeight="1">
      <c r="A20" s="23" t="s">
        <v>9</v>
      </c>
      <c r="B20" s="51"/>
      <c r="C20" s="52" t="s">
        <v>10</v>
      </c>
      <c r="D20" s="55" t="s">
        <v>71</v>
      </c>
      <c r="E20" s="55" t="s">
        <v>72</v>
      </c>
      <c r="F20" s="51"/>
      <c r="G20" s="51"/>
      <c r="H20" s="51"/>
      <c r="I20" s="56">
        <f>SUM(I21)</f>
        <v>0</v>
      </c>
    </row>
    <row r="21" spans="1:9" s="28" customFormat="1" ht="36" customHeight="1">
      <c r="A21" s="27" t="s">
        <v>9</v>
      </c>
      <c r="B21" s="57" t="s">
        <v>108</v>
      </c>
      <c r="C21" s="33" t="s">
        <v>63</v>
      </c>
      <c r="D21" s="58" t="s">
        <v>73</v>
      </c>
      <c r="E21" s="59" t="s">
        <v>72</v>
      </c>
      <c r="F21" s="60" t="s">
        <v>16</v>
      </c>
      <c r="G21" s="61">
        <v>1</v>
      </c>
      <c r="H21" s="70"/>
      <c r="I21" s="62">
        <f>ROUND(H21*G21,2)</f>
        <v>0</v>
      </c>
    </row>
    <row r="22" spans="1:9" s="28" customFormat="1" ht="23.25" customHeight="1">
      <c r="A22" s="27" t="s">
        <v>9</v>
      </c>
      <c r="B22" s="51"/>
      <c r="C22" s="52" t="s">
        <v>10</v>
      </c>
      <c r="D22" s="55" t="s">
        <v>74</v>
      </c>
      <c r="E22" s="55" t="s">
        <v>75</v>
      </c>
      <c r="F22" s="51"/>
      <c r="G22" s="51"/>
      <c r="H22" s="51"/>
      <c r="I22" s="56">
        <f>SUM(I23:I24)</f>
        <v>0</v>
      </c>
    </row>
    <row r="23" spans="1:9" s="28" customFormat="1" ht="25.5" customHeight="1">
      <c r="A23" s="27" t="s">
        <v>9</v>
      </c>
      <c r="B23" s="57" t="s">
        <v>13</v>
      </c>
      <c r="C23" s="33" t="s">
        <v>63</v>
      </c>
      <c r="D23" s="58" t="s">
        <v>76</v>
      </c>
      <c r="E23" s="59" t="s">
        <v>75</v>
      </c>
      <c r="F23" s="60" t="s">
        <v>16</v>
      </c>
      <c r="G23" s="61">
        <v>1</v>
      </c>
      <c r="H23" s="70"/>
      <c r="I23" s="62">
        <f>ROUND(H23*G23,2)</f>
        <v>0</v>
      </c>
    </row>
    <row r="24" spans="1:9" s="28" customFormat="1" ht="16.5" customHeight="1">
      <c r="A24" s="27" t="s">
        <v>9</v>
      </c>
      <c r="B24" s="57" t="s">
        <v>116</v>
      </c>
      <c r="C24" s="33" t="s">
        <v>63</v>
      </c>
      <c r="D24" s="58" t="s">
        <v>992</v>
      </c>
      <c r="E24" s="59" t="s">
        <v>993</v>
      </c>
      <c r="F24" s="60" t="s">
        <v>16</v>
      </c>
      <c r="G24" s="61">
        <v>1</v>
      </c>
      <c r="H24" s="70"/>
      <c r="I24" s="62">
        <f>ROUND(H24*G24,2)</f>
        <v>0</v>
      </c>
    </row>
    <row r="25" spans="1:9" s="28" customFormat="1" ht="16.5" customHeight="1">
      <c r="A25" s="27" t="s">
        <v>9</v>
      </c>
      <c r="B25" s="51"/>
      <c r="C25" s="52" t="s">
        <v>10</v>
      </c>
      <c r="D25" s="55" t="s">
        <v>77</v>
      </c>
      <c r="E25" s="55" t="s">
        <v>78</v>
      </c>
      <c r="F25" s="51"/>
      <c r="G25" s="51"/>
      <c r="H25" s="51"/>
      <c r="I25" s="56">
        <f>SUM(I26)</f>
        <v>0</v>
      </c>
    </row>
    <row r="26" spans="1:9" s="28" customFormat="1" ht="23.25" customHeight="1">
      <c r="A26" s="27" t="s">
        <v>9</v>
      </c>
      <c r="B26" s="57" t="s">
        <v>119</v>
      </c>
      <c r="C26" s="33" t="s">
        <v>63</v>
      </c>
      <c r="D26" s="58" t="s">
        <v>79</v>
      </c>
      <c r="E26" s="59" t="s">
        <v>78</v>
      </c>
      <c r="F26" s="60" t="s">
        <v>16</v>
      </c>
      <c r="G26" s="61">
        <v>1</v>
      </c>
      <c r="H26" s="70"/>
      <c r="I26" s="62">
        <f>ROUND(H26*G26,2)</f>
        <v>0</v>
      </c>
    </row>
    <row r="27" spans="1:9" s="28" customFormat="1" ht="23.25" customHeight="1">
      <c r="A27" s="27" t="s">
        <v>9</v>
      </c>
      <c r="B27" s="51"/>
      <c r="C27" s="52" t="s">
        <v>10</v>
      </c>
      <c r="D27" s="55" t="s">
        <v>80</v>
      </c>
      <c r="E27" s="55" t="s">
        <v>81</v>
      </c>
      <c r="F27" s="51"/>
      <c r="G27" s="51"/>
      <c r="H27" s="51"/>
      <c r="I27" s="56">
        <f>SUM(I28:I34)</f>
        <v>0</v>
      </c>
    </row>
    <row r="28" spans="1:9" s="28" customFormat="1" ht="24.75" customHeight="1">
      <c r="A28" s="27" t="s">
        <v>9</v>
      </c>
      <c r="B28" s="57" t="s">
        <v>17</v>
      </c>
      <c r="C28" s="33" t="s">
        <v>63</v>
      </c>
      <c r="D28" s="58" t="s">
        <v>994</v>
      </c>
      <c r="E28" s="59" t="s">
        <v>995</v>
      </c>
      <c r="F28" s="60" t="s">
        <v>16</v>
      </c>
      <c r="G28" s="61">
        <v>1</v>
      </c>
      <c r="H28" s="70"/>
      <c r="I28" s="62">
        <f aca="true" t="shared" si="0" ref="I28:I34">ROUND(H28*G28,2)</f>
        <v>0</v>
      </c>
    </row>
    <row r="29" spans="1:9" s="28" customFormat="1" ht="24.75" customHeight="1">
      <c r="A29" s="27" t="s">
        <v>9</v>
      </c>
      <c r="B29" s="57" t="s">
        <v>125</v>
      </c>
      <c r="C29" s="33" t="s">
        <v>63</v>
      </c>
      <c r="D29" s="58" t="s">
        <v>996</v>
      </c>
      <c r="E29" s="59" t="s">
        <v>997</v>
      </c>
      <c r="F29" s="60" t="s">
        <v>16</v>
      </c>
      <c r="G29" s="61">
        <v>1</v>
      </c>
      <c r="H29" s="70"/>
      <c r="I29" s="62">
        <f t="shared" si="0"/>
        <v>0</v>
      </c>
    </row>
    <row r="30" spans="1:9" s="28" customFormat="1" ht="23.25" customHeight="1">
      <c r="A30" s="27" t="s">
        <v>9</v>
      </c>
      <c r="B30" s="57" t="s">
        <v>128</v>
      </c>
      <c r="C30" s="33" t="s">
        <v>63</v>
      </c>
      <c r="D30" s="58" t="s">
        <v>998</v>
      </c>
      <c r="E30" s="59" t="s">
        <v>999</v>
      </c>
      <c r="F30" s="60" t="s">
        <v>16</v>
      </c>
      <c r="G30" s="61">
        <v>1</v>
      </c>
      <c r="H30" s="70"/>
      <c r="I30" s="62">
        <f t="shared" si="0"/>
        <v>0</v>
      </c>
    </row>
    <row r="31" spans="1:9" s="28" customFormat="1" ht="37.5" customHeight="1">
      <c r="A31" s="27" t="s">
        <v>9</v>
      </c>
      <c r="B31" s="57">
        <v>11</v>
      </c>
      <c r="C31" s="33" t="s">
        <v>63</v>
      </c>
      <c r="D31" s="121" t="s">
        <v>92</v>
      </c>
      <c r="E31" s="122" t="s">
        <v>1002</v>
      </c>
      <c r="F31" s="60" t="s">
        <v>16</v>
      </c>
      <c r="G31" s="123">
        <v>1</v>
      </c>
      <c r="H31" s="21"/>
      <c r="I31" s="62">
        <f t="shared" si="0"/>
        <v>0</v>
      </c>
    </row>
    <row r="32" spans="1:9" s="28" customFormat="1" ht="23.25" customHeight="1">
      <c r="A32" s="27" t="s">
        <v>9</v>
      </c>
      <c r="B32" s="57">
        <v>12</v>
      </c>
      <c r="C32" s="33" t="s">
        <v>63</v>
      </c>
      <c r="D32" s="121" t="s">
        <v>93</v>
      </c>
      <c r="E32" s="122" t="s">
        <v>91</v>
      </c>
      <c r="F32" s="60" t="s">
        <v>16</v>
      </c>
      <c r="G32" s="123">
        <v>2</v>
      </c>
      <c r="H32" s="21"/>
      <c r="I32" s="62">
        <f t="shared" si="0"/>
        <v>0</v>
      </c>
    </row>
    <row r="33" spans="1:9" s="28" customFormat="1" ht="23.25" customHeight="1">
      <c r="A33" s="27"/>
      <c r="B33" s="57">
        <v>13</v>
      </c>
      <c r="C33" s="33" t="s">
        <v>63</v>
      </c>
      <c r="D33" s="121" t="s">
        <v>94</v>
      </c>
      <c r="E33" s="122" t="s">
        <v>1007</v>
      </c>
      <c r="F33" s="60" t="s">
        <v>16</v>
      </c>
      <c r="G33" s="123">
        <v>1</v>
      </c>
      <c r="H33" s="21"/>
      <c r="I33" s="62">
        <f>ROUND(H33*G33,2)</f>
        <v>0</v>
      </c>
    </row>
    <row r="34" spans="1:9" ht="50.25" customHeight="1">
      <c r="A34" s="23" t="s">
        <v>9</v>
      </c>
      <c r="B34" s="57">
        <v>14</v>
      </c>
      <c r="C34" s="33" t="s">
        <v>63</v>
      </c>
      <c r="D34" s="121" t="s">
        <v>1005</v>
      </c>
      <c r="E34" s="122" t="s">
        <v>1006</v>
      </c>
      <c r="F34" s="60" t="s">
        <v>16</v>
      </c>
      <c r="G34" s="123">
        <v>1</v>
      </c>
      <c r="H34" s="21"/>
      <c r="I34" s="62">
        <f t="shared" si="0"/>
        <v>0</v>
      </c>
    </row>
  </sheetData>
  <sheetProtection/>
  <mergeCells count="8">
    <mergeCell ref="D9:F9"/>
    <mergeCell ref="H9:I9"/>
    <mergeCell ref="A2:I2"/>
    <mergeCell ref="D4:I4"/>
    <mergeCell ref="D6:F6"/>
    <mergeCell ref="H6:I6"/>
    <mergeCell ref="D8:F8"/>
    <mergeCell ref="H8:I8"/>
  </mergeCells>
  <printOptions/>
  <pageMargins left="0.4330708661417323" right="0.2362204724409449" top="0.7480314960629921" bottom="0.7480314960629921" header="0.31496062992125984" footer="0.31496062992125984"/>
  <pageSetup fitToHeight="0" fitToWidth="1"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sheetPr>
    <tabColor rgb="FF92D050"/>
    <outlinePr summaryBelow="0"/>
    <pageSetUpPr fitToPage="1"/>
  </sheetPr>
  <dimension ref="A2:I91"/>
  <sheetViews>
    <sheetView showGridLines="0" view="pageBreakPreview" zoomScale="145" zoomScaleSheetLayoutView="145" zoomScalePageLayoutView="0" workbookViewId="0" topLeftCell="A21">
      <selection activeCell="H15" sqref="H15:H89"/>
    </sheetView>
  </sheetViews>
  <sheetFormatPr defaultColWidth="9.140625" defaultRowHeight="15"/>
  <cols>
    <col min="1" max="1" width="4.28125" style="0" customWidth="1"/>
    <col min="2" max="2" width="4.57421875" style="0" customWidth="1"/>
    <col min="3" max="3" width="8.140625" style="0" customWidth="1"/>
    <col min="4" max="4" width="13.7109375" style="0" customWidth="1"/>
    <col min="5" max="5" width="50.421875" style="0" customWidth="1"/>
    <col min="6" max="6" width="4.57421875" style="0" customWidth="1"/>
    <col min="7" max="7" width="10.7109375" style="0" customWidth="1"/>
    <col min="8" max="8" width="12.28125" style="0" customWidth="1"/>
    <col min="9" max="9" width="14.00390625" style="144" customWidth="1"/>
  </cols>
  <sheetData>
    <row r="2" spans="1:9" ht="21">
      <c r="A2" s="187" t="s">
        <v>84</v>
      </c>
      <c r="B2" s="188"/>
      <c r="C2" s="188"/>
      <c r="D2" s="188"/>
      <c r="E2" s="188"/>
      <c r="F2" s="188"/>
      <c r="G2" s="188"/>
      <c r="H2" s="188"/>
      <c r="I2" s="188"/>
    </row>
    <row r="3" spans="1:9" ht="15">
      <c r="A3" s="2"/>
      <c r="B3" s="2"/>
      <c r="C3" s="2"/>
      <c r="D3" s="2"/>
      <c r="E3" s="2"/>
      <c r="F3" s="2"/>
      <c r="G3" s="2"/>
      <c r="H3" s="2"/>
      <c r="I3" s="142"/>
    </row>
    <row r="4" spans="1:9" ht="18" customHeight="1">
      <c r="A4" s="3" t="s">
        <v>33</v>
      </c>
      <c r="B4" s="2"/>
      <c r="C4" s="2"/>
      <c r="D4" s="189" t="s">
        <v>1008</v>
      </c>
      <c r="E4" s="173"/>
      <c r="F4" s="173"/>
      <c r="G4" s="173"/>
      <c r="H4" s="173"/>
      <c r="I4" s="173"/>
    </row>
    <row r="5" spans="1:9" ht="15">
      <c r="A5" s="2"/>
      <c r="B5" s="2"/>
      <c r="C5" s="2"/>
      <c r="D5" s="2"/>
      <c r="E5" s="2"/>
      <c r="F5" s="2"/>
      <c r="G5" s="2"/>
      <c r="H5" s="2"/>
      <c r="I5" s="142"/>
    </row>
    <row r="6" spans="1:9" ht="15">
      <c r="A6" s="4" t="s">
        <v>34</v>
      </c>
      <c r="B6" s="2"/>
      <c r="C6" s="2"/>
      <c r="D6" s="190" t="s">
        <v>60</v>
      </c>
      <c r="E6" s="173"/>
      <c r="F6" s="173"/>
      <c r="G6" s="4" t="s">
        <v>35</v>
      </c>
      <c r="H6" s="170" t="s">
        <v>96</v>
      </c>
      <c r="I6" s="171"/>
    </row>
    <row r="7" spans="1:9" ht="15">
      <c r="A7" s="2"/>
      <c r="B7" s="2"/>
      <c r="C7" s="2"/>
      <c r="D7" s="2"/>
      <c r="E7" s="2"/>
      <c r="F7" s="2"/>
      <c r="G7" s="2"/>
      <c r="H7" s="2"/>
      <c r="I7" s="142"/>
    </row>
    <row r="8" spans="1:9" ht="15">
      <c r="A8" s="4" t="s">
        <v>36</v>
      </c>
      <c r="B8" s="2"/>
      <c r="C8" s="2"/>
      <c r="D8" s="172" t="s">
        <v>37</v>
      </c>
      <c r="E8" s="173"/>
      <c r="F8" s="173"/>
      <c r="G8" s="4" t="s">
        <v>38</v>
      </c>
      <c r="H8" s="172" t="s">
        <v>1004</v>
      </c>
      <c r="I8" s="173"/>
    </row>
    <row r="9" spans="1:9" ht="15">
      <c r="A9" s="4" t="s">
        <v>39</v>
      </c>
      <c r="B9" s="2"/>
      <c r="C9" s="2"/>
      <c r="D9" s="186"/>
      <c r="E9" s="173"/>
      <c r="F9" s="173"/>
      <c r="G9" s="4" t="s">
        <v>40</v>
      </c>
      <c r="H9" s="172"/>
      <c r="I9" s="173"/>
    </row>
    <row r="11" spans="1:9" ht="29.25" customHeight="1">
      <c r="A11" s="1" t="s">
        <v>0</v>
      </c>
      <c r="B11" s="1" t="s">
        <v>1</v>
      </c>
      <c r="C11" s="1" t="s">
        <v>2</v>
      </c>
      <c r="D11" s="1" t="s">
        <v>3</v>
      </c>
      <c r="E11" s="1" t="s">
        <v>4</v>
      </c>
      <c r="F11" s="1" t="s">
        <v>5</v>
      </c>
      <c r="G11" s="1" t="s">
        <v>6</v>
      </c>
      <c r="H11" s="1" t="s">
        <v>7</v>
      </c>
      <c r="I11" s="143" t="s">
        <v>8</v>
      </c>
    </row>
    <row r="12" spans="1:9" ht="17.25" customHeight="1">
      <c r="A12" s="6" t="s">
        <v>9</v>
      </c>
      <c r="B12" s="30"/>
      <c r="C12" s="31" t="s">
        <v>10</v>
      </c>
      <c r="D12" s="39" t="s">
        <v>11</v>
      </c>
      <c r="E12" s="39" t="s">
        <v>12</v>
      </c>
      <c r="F12" s="30"/>
      <c r="G12" s="30"/>
      <c r="H12" s="30"/>
      <c r="I12" s="40">
        <f>SUM(I13+I16+I30+I37+I44)</f>
        <v>0</v>
      </c>
    </row>
    <row r="13" spans="1:9" ht="17.25" customHeight="1">
      <c r="A13" s="19" t="s">
        <v>9</v>
      </c>
      <c r="B13" s="30"/>
      <c r="C13" s="31" t="s">
        <v>10</v>
      </c>
      <c r="D13" s="32" t="s">
        <v>102</v>
      </c>
      <c r="E13" s="32" t="s">
        <v>212</v>
      </c>
      <c r="F13" s="30"/>
      <c r="G13" s="30"/>
      <c r="H13" s="30"/>
      <c r="I13" s="41">
        <f>SUM(I14:I15)</f>
        <v>0</v>
      </c>
    </row>
    <row r="14" spans="1:9" ht="21.75" customHeight="1">
      <c r="A14" s="20" t="s">
        <v>9</v>
      </c>
      <c r="B14" s="33" t="s">
        <v>42</v>
      </c>
      <c r="C14" s="33" t="s">
        <v>11</v>
      </c>
      <c r="D14" s="34" t="s">
        <v>213</v>
      </c>
      <c r="E14" s="35" t="s">
        <v>214</v>
      </c>
      <c r="F14" s="36" t="s">
        <v>20</v>
      </c>
      <c r="G14" s="37">
        <v>0.121</v>
      </c>
      <c r="H14" s="69"/>
      <c r="I14" s="146">
        <f>ROUND(G14,2)*ROUND(H14,2)</f>
        <v>0</v>
      </c>
    </row>
    <row r="15" spans="1:9" ht="36.75" customHeight="1">
      <c r="A15" s="20" t="s">
        <v>9</v>
      </c>
      <c r="B15" s="33" t="s">
        <v>43</v>
      </c>
      <c r="C15" s="33" t="s">
        <v>11</v>
      </c>
      <c r="D15" s="34" t="s">
        <v>215</v>
      </c>
      <c r="E15" s="35" t="s">
        <v>216</v>
      </c>
      <c r="F15" s="36" t="s">
        <v>19</v>
      </c>
      <c r="G15" s="37">
        <v>4</v>
      </c>
      <c r="H15" s="69"/>
      <c r="I15" s="146">
        <f>ROUND(G15,2)*ROUND(H15,2)</f>
        <v>0</v>
      </c>
    </row>
    <row r="16" spans="1:9" ht="16.5" customHeight="1">
      <c r="A16" s="19" t="s">
        <v>9</v>
      </c>
      <c r="B16" s="30"/>
      <c r="C16" s="31" t="s">
        <v>10</v>
      </c>
      <c r="D16" s="32" t="s">
        <v>13</v>
      </c>
      <c r="E16" s="32" t="s">
        <v>14</v>
      </c>
      <c r="F16" s="30"/>
      <c r="G16" s="30"/>
      <c r="H16" s="30"/>
      <c r="I16" s="41">
        <f>SUM(I17:I29)</f>
        <v>0</v>
      </c>
    </row>
    <row r="17" spans="1:9" ht="25.5" customHeight="1">
      <c r="A17" s="20" t="s">
        <v>9</v>
      </c>
      <c r="B17" s="33" t="s">
        <v>102</v>
      </c>
      <c r="C17" s="33" t="s">
        <v>11</v>
      </c>
      <c r="D17" s="34" t="s">
        <v>217</v>
      </c>
      <c r="E17" s="35" t="s">
        <v>218</v>
      </c>
      <c r="F17" s="36" t="s">
        <v>19</v>
      </c>
      <c r="G17" s="37">
        <v>9.9</v>
      </c>
      <c r="H17" s="69"/>
      <c r="I17" s="146">
        <f>ROUND(G17,2)*ROUND(H17,2)</f>
        <v>0</v>
      </c>
    </row>
    <row r="18" spans="1:9" ht="23.25" customHeight="1">
      <c r="A18" s="20" t="s">
        <v>9</v>
      </c>
      <c r="B18" s="33" t="s">
        <v>105</v>
      </c>
      <c r="C18" s="33" t="s">
        <v>11</v>
      </c>
      <c r="D18" s="34" t="s">
        <v>219</v>
      </c>
      <c r="E18" s="35" t="s">
        <v>220</v>
      </c>
      <c r="F18" s="36" t="s">
        <v>19</v>
      </c>
      <c r="G18" s="37">
        <v>9.9</v>
      </c>
      <c r="H18" s="69"/>
      <c r="I18" s="146">
        <f aca="true" t="shared" si="0" ref="I18:I45">ROUND(G18,2)*ROUND(H18,2)</f>
        <v>0</v>
      </c>
    </row>
    <row r="19" spans="1:9" ht="28.5" customHeight="1">
      <c r="A19" s="20" t="s">
        <v>9</v>
      </c>
      <c r="B19" s="33" t="s">
        <v>108</v>
      </c>
      <c r="C19" s="33" t="s">
        <v>11</v>
      </c>
      <c r="D19" s="34" t="s">
        <v>221</v>
      </c>
      <c r="E19" s="35" t="s">
        <v>222</v>
      </c>
      <c r="F19" s="36" t="s">
        <v>28</v>
      </c>
      <c r="G19" s="37">
        <v>6</v>
      </c>
      <c r="H19" s="69"/>
      <c r="I19" s="146">
        <f t="shared" si="0"/>
        <v>0</v>
      </c>
    </row>
    <row r="20" spans="1:9" ht="16.5" customHeight="1">
      <c r="A20" s="20" t="s">
        <v>9</v>
      </c>
      <c r="B20" s="33" t="s">
        <v>13</v>
      </c>
      <c r="C20" s="33" t="s">
        <v>11</v>
      </c>
      <c r="D20" s="34" t="s">
        <v>223</v>
      </c>
      <c r="E20" s="35" t="s">
        <v>224</v>
      </c>
      <c r="F20" s="36" t="s">
        <v>19</v>
      </c>
      <c r="G20" s="37">
        <v>3</v>
      </c>
      <c r="H20" s="69"/>
      <c r="I20" s="146">
        <f t="shared" si="0"/>
        <v>0</v>
      </c>
    </row>
    <row r="21" spans="1:9" s="28" customFormat="1" ht="36" customHeight="1">
      <c r="A21" s="27" t="s">
        <v>9</v>
      </c>
      <c r="B21" s="33" t="s">
        <v>116</v>
      </c>
      <c r="C21" s="33" t="s">
        <v>11</v>
      </c>
      <c r="D21" s="34" t="s">
        <v>225</v>
      </c>
      <c r="E21" s="35" t="s">
        <v>226</v>
      </c>
      <c r="F21" s="36" t="s">
        <v>19</v>
      </c>
      <c r="G21" s="37">
        <v>3</v>
      </c>
      <c r="H21" s="69"/>
      <c r="I21" s="146">
        <f t="shared" si="0"/>
        <v>0</v>
      </c>
    </row>
    <row r="22" spans="1:9" s="28" customFormat="1" ht="23.25" customHeight="1">
      <c r="A22" s="27" t="s">
        <v>9</v>
      </c>
      <c r="B22" s="33" t="s">
        <v>119</v>
      </c>
      <c r="C22" s="33" t="s">
        <v>11</v>
      </c>
      <c r="D22" s="34" t="s">
        <v>227</v>
      </c>
      <c r="E22" s="35" t="s">
        <v>228</v>
      </c>
      <c r="F22" s="36" t="s">
        <v>19</v>
      </c>
      <c r="G22" s="37">
        <v>3</v>
      </c>
      <c r="H22" s="69"/>
      <c r="I22" s="146">
        <f t="shared" si="0"/>
        <v>0</v>
      </c>
    </row>
    <row r="23" spans="1:9" s="28" customFormat="1" ht="25.5" customHeight="1">
      <c r="A23" s="27" t="s">
        <v>9</v>
      </c>
      <c r="B23" s="33" t="s">
        <v>17</v>
      </c>
      <c r="C23" s="33" t="s">
        <v>11</v>
      </c>
      <c r="D23" s="34" t="s">
        <v>229</v>
      </c>
      <c r="E23" s="35" t="s">
        <v>230</v>
      </c>
      <c r="F23" s="36" t="s">
        <v>28</v>
      </c>
      <c r="G23" s="37">
        <v>4</v>
      </c>
      <c r="H23" s="69"/>
      <c r="I23" s="146">
        <f t="shared" si="0"/>
        <v>0</v>
      </c>
    </row>
    <row r="24" spans="1:9" s="28" customFormat="1" ht="16.5" customHeight="1">
      <c r="A24" s="27" t="s">
        <v>9</v>
      </c>
      <c r="B24" s="33" t="s">
        <v>125</v>
      </c>
      <c r="C24" s="33" t="s">
        <v>11</v>
      </c>
      <c r="D24" s="34" t="s">
        <v>231</v>
      </c>
      <c r="E24" s="35" t="s">
        <v>232</v>
      </c>
      <c r="F24" s="36" t="s">
        <v>19</v>
      </c>
      <c r="G24" s="37">
        <v>275</v>
      </c>
      <c r="H24" s="69"/>
      <c r="I24" s="146">
        <f t="shared" si="0"/>
        <v>0</v>
      </c>
    </row>
    <row r="25" spans="1:9" s="28" customFormat="1" ht="16.5" customHeight="1">
      <c r="A25" s="27" t="s">
        <v>9</v>
      </c>
      <c r="B25" s="33" t="s">
        <v>128</v>
      </c>
      <c r="C25" s="33" t="s">
        <v>11</v>
      </c>
      <c r="D25" s="34" t="s">
        <v>233</v>
      </c>
      <c r="E25" s="35" t="s">
        <v>234</v>
      </c>
      <c r="F25" s="36" t="s">
        <v>19</v>
      </c>
      <c r="G25" s="37">
        <v>250</v>
      </c>
      <c r="H25" s="69"/>
      <c r="I25" s="146">
        <f t="shared" si="0"/>
        <v>0</v>
      </c>
    </row>
    <row r="26" spans="1:9" s="28" customFormat="1" ht="23.25" customHeight="1">
      <c r="A26" s="27" t="s">
        <v>9</v>
      </c>
      <c r="B26" s="33" t="s">
        <v>129</v>
      </c>
      <c r="C26" s="33" t="s">
        <v>11</v>
      </c>
      <c r="D26" s="34" t="s">
        <v>235</v>
      </c>
      <c r="E26" s="35" t="s">
        <v>236</v>
      </c>
      <c r="F26" s="36" t="s">
        <v>21</v>
      </c>
      <c r="G26" s="37">
        <v>5</v>
      </c>
      <c r="H26" s="69"/>
      <c r="I26" s="146">
        <f t="shared" si="0"/>
        <v>0</v>
      </c>
    </row>
    <row r="27" spans="1:9" s="28" customFormat="1" ht="23.25" customHeight="1">
      <c r="A27" s="27" t="s">
        <v>9</v>
      </c>
      <c r="B27" s="33" t="s">
        <v>130</v>
      </c>
      <c r="C27" s="33" t="s">
        <v>11</v>
      </c>
      <c r="D27" s="34" t="s">
        <v>237</v>
      </c>
      <c r="E27" s="35" t="s">
        <v>238</v>
      </c>
      <c r="F27" s="36" t="s">
        <v>19</v>
      </c>
      <c r="G27" s="37">
        <v>173</v>
      </c>
      <c r="H27" s="69"/>
      <c r="I27" s="146">
        <f t="shared" si="0"/>
        <v>0</v>
      </c>
    </row>
    <row r="28" spans="1:9" s="28" customFormat="1" ht="24.75" customHeight="1">
      <c r="A28" s="27" t="s">
        <v>9</v>
      </c>
      <c r="B28" s="33" t="s">
        <v>132</v>
      </c>
      <c r="C28" s="33" t="s">
        <v>11</v>
      </c>
      <c r="D28" s="34" t="s">
        <v>239</v>
      </c>
      <c r="E28" s="35" t="s">
        <v>240</v>
      </c>
      <c r="F28" s="36" t="s">
        <v>19</v>
      </c>
      <c r="G28" s="37">
        <v>65</v>
      </c>
      <c r="H28" s="69"/>
      <c r="I28" s="146">
        <f t="shared" si="0"/>
        <v>0</v>
      </c>
    </row>
    <row r="29" spans="1:9" s="28" customFormat="1" ht="24.75" customHeight="1">
      <c r="A29" s="27" t="s">
        <v>9</v>
      </c>
      <c r="B29" s="33" t="s">
        <v>134</v>
      </c>
      <c r="C29" s="33" t="s">
        <v>11</v>
      </c>
      <c r="D29" s="34" t="s">
        <v>241</v>
      </c>
      <c r="E29" s="35" t="s">
        <v>242</v>
      </c>
      <c r="F29" s="36" t="s">
        <v>19</v>
      </c>
      <c r="G29" s="37">
        <v>200</v>
      </c>
      <c r="H29" s="69"/>
      <c r="I29" s="146">
        <f t="shared" si="0"/>
        <v>0</v>
      </c>
    </row>
    <row r="30" spans="1:9" s="28" customFormat="1" ht="23.25" customHeight="1">
      <c r="A30" s="27" t="s">
        <v>9</v>
      </c>
      <c r="B30" s="30"/>
      <c r="C30" s="31" t="s">
        <v>10</v>
      </c>
      <c r="D30" s="32" t="s">
        <v>17</v>
      </c>
      <c r="E30" s="32" t="s">
        <v>18</v>
      </c>
      <c r="F30" s="30"/>
      <c r="G30" s="30"/>
      <c r="H30" s="30"/>
      <c r="I30" s="41">
        <f>SUM(I31:I36)</f>
        <v>0</v>
      </c>
    </row>
    <row r="31" spans="1:9" s="28" customFormat="1" ht="23.25" customHeight="1">
      <c r="A31" s="27" t="s">
        <v>9</v>
      </c>
      <c r="B31" s="33" t="s">
        <v>44</v>
      </c>
      <c r="C31" s="33" t="s">
        <v>11</v>
      </c>
      <c r="D31" s="34" t="s">
        <v>97</v>
      </c>
      <c r="E31" s="35" t="s">
        <v>98</v>
      </c>
      <c r="F31" s="36" t="s">
        <v>19</v>
      </c>
      <c r="G31" s="37">
        <v>120</v>
      </c>
      <c r="H31" s="69"/>
      <c r="I31" s="146">
        <f t="shared" si="0"/>
        <v>0</v>
      </c>
    </row>
    <row r="32" spans="1:9" s="28" customFormat="1" ht="23.25" customHeight="1">
      <c r="A32" s="27" t="s">
        <v>9</v>
      </c>
      <c r="B32" s="33" t="s">
        <v>139</v>
      </c>
      <c r="C32" s="33" t="s">
        <v>11</v>
      </c>
      <c r="D32" s="34" t="s">
        <v>243</v>
      </c>
      <c r="E32" s="35" t="s">
        <v>244</v>
      </c>
      <c r="F32" s="36" t="s">
        <v>19</v>
      </c>
      <c r="G32" s="37">
        <v>600</v>
      </c>
      <c r="H32" s="69"/>
      <c r="I32" s="146">
        <f t="shared" si="0"/>
        <v>0</v>
      </c>
    </row>
    <row r="33" spans="1:9" ht="51" customHeight="1">
      <c r="A33" s="20" t="s">
        <v>9</v>
      </c>
      <c r="B33" s="33" t="s">
        <v>141</v>
      </c>
      <c r="C33" s="33" t="s">
        <v>11</v>
      </c>
      <c r="D33" s="34" t="s">
        <v>245</v>
      </c>
      <c r="E33" s="35" t="s">
        <v>246</v>
      </c>
      <c r="F33" s="36" t="s">
        <v>16</v>
      </c>
      <c r="G33" s="37">
        <v>1</v>
      </c>
      <c r="H33" s="69"/>
      <c r="I33" s="146">
        <f t="shared" si="0"/>
        <v>0</v>
      </c>
    </row>
    <row r="34" spans="1:9" ht="23.25" customHeight="1">
      <c r="A34" s="20" t="s">
        <v>9</v>
      </c>
      <c r="B34" s="33" t="s">
        <v>144</v>
      </c>
      <c r="C34" s="33" t="s">
        <v>11</v>
      </c>
      <c r="D34" s="34" t="s">
        <v>247</v>
      </c>
      <c r="E34" s="35" t="s">
        <v>248</v>
      </c>
      <c r="F34" s="36" t="s">
        <v>28</v>
      </c>
      <c r="G34" s="37">
        <v>3</v>
      </c>
      <c r="H34" s="69"/>
      <c r="I34" s="146">
        <f t="shared" si="0"/>
        <v>0</v>
      </c>
    </row>
    <row r="35" spans="1:9" ht="25.5" customHeight="1">
      <c r="A35" s="20" t="s">
        <v>9</v>
      </c>
      <c r="B35" s="33" t="s">
        <v>147</v>
      </c>
      <c r="C35" s="33" t="s">
        <v>11</v>
      </c>
      <c r="D35" s="34" t="s">
        <v>249</v>
      </c>
      <c r="E35" s="35" t="s">
        <v>250</v>
      </c>
      <c r="F35" s="36" t="s">
        <v>21</v>
      </c>
      <c r="G35" s="37">
        <v>2.7</v>
      </c>
      <c r="H35" s="69"/>
      <c r="I35" s="146">
        <f t="shared" si="0"/>
        <v>0</v>
      </c>
    </row>
    <row r="36" spans="1:9" ht="27.75" customHeight="1">
      <c r="A36" s="19" t="s">
        <v>9</v>
      </c>
      <c r="B36" s="33" t="s">
        <v>150</v>
      </c>
      <c r="C36" s="33" t="s">
        <v>11</v>
      </c>
      <c r="D36" s="34" t="s">
        <v>251</v>
      </c>
      <c r="E36" s="35" t="s">
        <v>252</v>
      </c>
      <c r="F36" s="36" t="s">
        <v>21</v>
      </c>
      <c r="G36" s="37">
        <v>5.4</v>
      </c>
      <c r="H36" s="69"/>
      <c r="I36" s="146">
        <f t="shared" si="0"/>
        <v>0</v>
      </c>
    </row>
    <row r="37" spans="1:9" ht="23.25" customHeight="1">
      <c r="A37" s="20" t="s">
        <v>9</v>
      </c>
      <c r="B37" s="30"/>
      <c r="C37" s="31" t="s">
        <v>10</v>
      </c>
      <c r="D37" s="32" t="s">
        <v>22</v>
      </c>
      <c r="E37" s="32" t="s">
        <v>23</v>
      </c>
      <c r="F37" s="30"/>
      <c r="G37" s="30"/>
      <c r="H37" s="30"/>
      <c r="I37" s="41">
        <f>SUM(I38:I43)</f>
        <v>0</v>
      </c>
    </row>
    <row r="38" spans="1:9" ht="25.5" customHeight="1">
      <c r="A38" s="19" t="s">
        <v>9</v>
      </c>
      <c r="B38" s="33" t="s">
        <v>153</v>
      </c>
      <c r="C38" s="33" t="s">
        <v>11</v>
      </c>
      <c r="D38" s="34" t="s">
        <v>99</v>
      </c>
      <c r="E38" s="35" t="s">
        <v>100</v>
      </c>
      <c r="F38" s="36" t="s">
        <v>101</v>
      </c>
      <c r="G38" s="37">
        <v>6.129</v>
      </c>
      <c r="H38" s="69"/>
      <c r="I38" s="146">
        <f t="shared" si="0"/>
        <v>0</v>
      </c>
    </row>
    <row r="39" spans="1:9" ht="25.5" customHeight="1">
      <c r="A39" s="20" t="s">
        <v>9</v>
      </c>
      <c r="B39" s="33" t="s">
        <v>156</v>
      </c>
      <c r="C39" s="33" t="s">
        <v>11</v>
      </c>
      <c r="D39" s="34" t="s">
        <v>103</v>
      </c>
      <c r="E39" s="35" t="s">
        <v>104</v>
      </c>
      <c r="F39" s="36" t="s">
        <v>101</v>
      </c>
      <c r="G39" s="37">
        <v>6.129</v>
      </c>
      <c r="H39" s="69"/>
      <c r="I39" s="146">
        <f t="shared" si="0"/>
        <v>0</v>
      </c>
    </row>
    <row r="40" spans="1:9" ht="25.5" customHeight="1">
      <c r="A40" s="6" t="s">
        <v>9</v>
      </c>
      <c r="B40" s="33" t="s">
        <v>161</v>
      </c>
      <c r="C40" s="33" t="s">
        <v>11</v>
      </c>
      <c r="D40" s="34" t="s">
        <v>106</v>
      </c>
      <c r="E40" s="35" t="s">
        <v>107</v>
      </c>
      <c r="F40" s="36" t="s">
        <v>101</v>
      </c>
      <c r="G40" s="37">
        <v>147.096</v>
      </c>
      <c r="H40" s="69"/>
      <c r="I40" s="146">
        <f t="shared" si="0"/>
        <v>0</v>
      </c>
    </row>
    <row r="41" spans="1:9" ht="33.75" customHeight="1">
      <c r="A41" s="19" t="s">
        <v>9</v>
      </c>
      <c r="B41" s="33" t="s">
        <v>165</v>
      </c>
      <c r="C41" s="33" t="s">
        <v>11</v>
      </c>
      <c r="D41" s="34" t="s">
        <v>253</v>
      </c>
      <c r="E41" s="35" t="s">
        <v>254</v>
      </c>
      <c r="F41" s="36" t="s">
        <v>101</v>
      </c>
      <c r="G41" s="37">
        <v>0.312</v>
      </c>
      <c r="H41" s="69"/>
      <c r="I41" s="146">
        <f t="shared" si="0"/>
        <v>0</v>
      </c>
    </row>
    <row r="42" spans="1:9" ht="33.75" customHeight="1">
      <c r="A42" s="20" t="s">
        <v>9</v>
      </c>
      <c r="B42" s="33" t="s">
        <v>168</v>
      </c>
      <c r="C42" s="33" t="s">
        <v>11</v>
      </c>
      <c r="D42" s="34" t="s">
        <v>109</v>
      </c>
      <c r="E42" s="35" t="s">
        <v>110</v>
      </c>
      <c r="F42" s="36" t="s">
        <v>101</v>
      </c>
      <c r="G42" s="37">
        <v>5.604</v>
      </c>
      <c r="H42" s="69"/>
      <c r="I42" s="146">
        <f t="shared" si="0"/>
        <v>0</v>
      </c>
    </row>
    <row r="43" spans="1:9" ht="23.25" customHeight="1">
      <c r="A43" s="20" t="s">
        <v>9</v>
      </c>
      <c r="B43" s="33" t="s">
        <v>171</v>
      </c>
      <c r="C43" s="33" t="s">
        <v>11</v>
      </c>
      <c r="D43" s="34" t="s">
        <v>255</v>
      </c>
      <c r="E43" s="35" t="s">
        <v>256</v>
      </c>
      <c r="F43" s="36" t="s">
        <v>101</v>
      </c>
      <c r="G43" s="37">
        <v>0.213</v>
      </c>
      <c r="H43" s="69"/>
      <c r="I43" s="146">
        <f t="shared" si="0"/>
        <v>0</v>
      </c>
    </row>
    <row r="44" spans="1:9" ht="23.25" customHeight="1">
      <c r="A44" s="20" t="s">
        <v>9</v>
      </c>
      <c r="B44" s="30"/>
      <c r="C44" s="31" t="s">
        <v>10</v>
      </c>
      <c r="D44" s="32" t="s">
        <v>24</v>
      </c>
      <c r="E44" s="32" t="s">
        <v>25</v>
      </c>
      <c r="F44" s="30"/>
      <c r="G44" s="30"/>
      <c r="H44" s="30"/>
      <c r="I44" s="41">
        <f>SUM(I45)</f>
        <v>0</v>
      </c>
    </row>
    <row r="45" spans="1:9" ht="16.5" customHeight="1">
      <c r="A45" s="20" t="s">
        <v>9</v>
      </c>
      <c r="B45" s="33" t="s">
        <v>174</v>
      </c>
      <c r="C45" s="33" t="s">
        <v>11</v>
      </c>
      <c r="D45" s="34" t="s">
        <v>111</v>
      </c>
      <c r="E45" s="35" t="s">
        <v>112</v>
      </c>
      <c r="F45" s="36" t="s">
        <v>101</v>
      </c>
      <c r="G45" s="37">
        <v>5.985</v>
      </c>
      <c r="H45" s="69"/>
      <c r="I45" s="146">
        <f t="shared" si="0"/>
        <v>0</v>
      </c>
    </row>
    <row r="46" spans="1:9" ht="16.5" customHeight="1">
      <c r="A46" s="23"/>
      <c r="B46" s="51"/>
      <c r="C46" s="52" t="s">
        <v>10</v>
      </c>
      <c r="D46" s="53" t="s">
        <v>26</v>
      </c>
      <c r="E46" s="53" t="s">
        <v>27</v>
      </c>
      <c r="F46" s="51"/>
      <c r="G46" s="51"/>
      <c r="H46" s="51"/>
      <c r="I46" s="54">
        <f>SUM(I47+I51+I59+I73+I84+I89)</f>
        <v>0</v>
      </c>
    </row>
    <row r="47" spans="1:9" ht="23.25" customHeight="1">
      <c r="A47" s="20" t="s">
        <v>9</v>
      </c>
      <c r="B47" s="51"/>
      <c r="C47" s="52" t="s">
        <v>10</v>
      </c>
      <c r="D47" s="55" t="s">
        <v>257</v>
      </c>
      <c r="E47" s="55" t="s">
        <v>258</v>
      </c>
      <c r="F47" s="51"/>
      <c r="G47" s="51"/>
      <c r="H47" s="51"/>
      <c r="I47" s="56">
        <f>SUM(I48:I50)</f>
        <v>0</v>
      </c>
    </row>
    <row r="48" spans="1:9" ht="23.25" customHeight="1">
      <c r="A48" s="20" t="s">
        <v>9</v>
      </c>
      <c r="B48" s="57" t="s">
        <v>177</v>
      </c>
      <c r="C48" s="57" t="s">
        <v>26</v>
      </c>
      <c r="D48" s="58" t="s">
        <v>259</v>
      </c>
      <c r="E48" s="59" t="s">
        <v>260</v>
      </c>
      <c r="F48" s="60" t="s">
        <v>19</v>
      </c>
      <c r="G48" s="61">
        <v>12.15</v>
      </c>
      <c r="H48" s="70"/>
      <c r="I48" s="146">
        <f aca="true" t="shared" si="1" ref="I48:I91">ROUND(G48,2)*ROUND(H48,2)</f>
        <v>0</v>
      </c>
    </row>
    <row r="49" spans="1:9" ht="23.25" customHeight="1">
      <c r="A49" s="20" t="s">
        <v>9</v>
      </c>
      <c r="B49" s="63" t="s">
        <v>180</v>
      </c>
      <c r="C49" s="63" t="s">
        <v>45</v>
      </c>
      <c r="D49" s="64" t="s">
        <v>261</v>
      </c>
      <c r="E49" s="65" t="s">
        <v>262</v>
      </c>
      <c r="F49" s="66" t="s">
        <v>19</v>
      </c>
      <c r="G49" s="67">
        <v>12.758</v>
      </c>
      <c r="H49" s="71"/>
      <c r="I49" s="145">
        <f t="shared" si="1"/>
        <v>0</v>
      </c>
    </row>
    <row r="50" spans="1:9" ht="24" customHeight="1">
      <c r="A50" s="20" t="s">
        <v>9</v>
      </c>
      <c r="B50" s="57" t="s">
        <v>183</v>
      </c>
      <c r="C50" s="57" t="s">
        <v>26</v>
      </c>
      <c r="D50" s="58" t="s">
        <v>263</v>
      </c>
      <c r="E50" s="59" t="s">
        <v>264</v>
      </c>
      <c r="F50" s="60" t="s">
        <v>265</v>
      </c>
      <c r="G50" s="77"/>
      <c r="H50" s="70"/>
      <c r="I50" s="146">
        <f t="shared" si="1"/>
        <v>0</v>
      </c>
    </row>
    <row r="51" spans="1:9" ht="24" customHeight="1">
      <c r="A51" s="20" t="s">
        <v>9</v>
      </c>
      <c r="B51" s="51"/>
      <c r="C51" s="52" t="s">
        <v>10</v>
      </c>
      <c r="D51" s="55" t="s">
        <v>266</v>
      </c>
      <c r="E51" s="55" t="s">
        <v>267</v>
      </c>
      <c r="F51" s="51"/>
      <c r="G51" s="51"/>
      <c r="H51" s="51"/>
      <c r="I51" s="56">
        <f>SUM(I52:I58)</f>
        <v>0</v>
      </c>
    </row>
    <row r="52" spans="1:9" ht="24" customHeight="1">
      <c r="A52" s="19" t="s">
        <v>9</v>
      </c>
      <c r="B52" s="57" t="s">
        <v>46</v>
      </c>
      <c r="C52" s="57" t="s">
        <v>26</v>
      </c>
      <c r="D52" s="58" t="s">
        <v>268</v>
      </c>
      <c r="E52" s="59" t="s">
        <v>269</v>
      </c>
      <c r="F52" s="60" t="s">
        <v>28</v>
      </c>
      <c r="G52" s="61">
        <v>1</v>
      </c>
      <c r="H52" s="70"/>
      <c r="I52" s="146">
        <f t="shared" si="1"/>
        <v>0</v>
      </c>
    </row>
    <row r="53" spans="1:9" s="28" customFormat="1" ht="23.25" customHeight="1">
      <c r="A53" s="27" t="s">
        <v>9</v>
      </c>
      <c r="B53" s="57" t="s">
        <v>187</v>
      </c>
      <c r="C53" s="57" t="s">
        <v>26</v>
      </c>
      <c r="D53" s="58" t="s">
        <v>270</v>
      </c>
      <c r="E53" s="59" t="s">
        <v>271</v>
      </c>
      <c r="F53" s="60" t="s">
        <v>28</v>
      </c>
      <c r="G53" s="61">
        <v>2</v>
      </c>
      <c r="H53" s="70"/>
      <c r="I53" s="146">
        <f t="shared" si="1"/>
        <v>0</v>
      </c>
    </row>
    <row r="54" spans="1:9" s="28" customFormat="1" ht="23.25" customHeight="1">
      <c r="A54" s="27" t="s">
        <v>9</v>
      </c>
      <c r="B54" s="57" t="s">
        <v>192</v>
      </c>
      <c r="C54" s="57" t="s">
        <v>26</v>
      </c>
      <c r="D54" s="58" t="s">
        <v>272</v>
      </c>
      <c r="E54" s="59" t="s">
        <v>273</v>
      </c>
      <c r="F54" s="60" t="s">
        <v>28</v>
      </c>
      <c r="G54" s="61">
        <v>2</v>
      </c>
      <c r="H54" s="70"/>
      <c r="I54" s="146">
        <f t="shared" si="1"/>
        <v>0</v>
      </c>
    </row>
    <row r="55" spans="1:9" s="28" customFormat="1" ht="23.25" customHeight="1">
      <c r="A55" s="27" t="s">
        <v>9</v>
      </c>
      <c r="B55" s="57" t="s">
        <v>194</v>
      </c>
      <c r="C55" s="57" t="s">
        <v>26</v>
      </c>
      <c r="D55" s="58" t="s">
        <v>274</v>
      </c>
      <c r="E55" s="59" t="s">
        <v>275</v>
      </c>
      <c r="F55" s="60" t="s">
        <v>19</v>
      </c>
      <c r="G55" s="61">
        <v>12.15</v>
      </c>
      <c r="H55" s="70"/>
      <c r="I55" s="146">
        <f t="shared" si="1"/>
        <v>0</v>
      </c>
    </row>
    <row r="56" spans="1:9" s="28" customFormat="1" ht="23.25" customHeight="1">
      <c r="A56" s="27" t="s">
        <v>9</v>
      </c>
      <c r="B56" s="57" t="s">
        <v>197</v>
      </c>
      <c r="C56" s="57" t="s">
        <v>26</v>
      </c>
      <c r="D56" s="58" t="s">
        <v>276</v>
      </c>
      <c r="E56" s="59" t="s">
        <v>277</v>
      </c>
      <c r="F56" s="60" t="s">
        <v>19</v>
      </c>
      <c r="G56" s="61">
        <v>9.9</v>
      </c>
      <c r="H56" s="70"/>
      <c r="I56" s="146">
        <f t="shared" si="1"/>
        <v>0</v>
      </c>
    </row>
    <row r="57" spans="1:9" s="28" customFormat="1" ht="23.25" customHeight="1">
      <c r="A57" s="27" t="s">
        <v>9</v>
      </c>
      <c r="B57" s="57" t="s">
        <v>200</v>
      </c>
      <c r="C57" s="57" t="s">
        <v>26</v>
      </c>
      <c r="D57" s="58" t="s">
        <v>278</v>
      </c>
      <c r="E57" s="59" t="s">
        <v>279</v>
      </c>
      <c r="F57" s="60" t="s">
        <v>21</v>
      </c>
      <c r="G57" s="61">
        <v>4.8</v>
      </c>
      <c r="H57" s="70"/>
      <c r="I57" s="146">
        <f t="shared" si="1"/>
        <v>0</v>
      </c>
    </row>
    <row r="58" spans="1:9" s="28" customFormat="1" ht="23.25" customHeight="1">
      <c r="A58" s="27" t="s">
        <v>9</v>
      </c>
      <c r="B58" s="57" t="s">
        <v>203</v>
      </c>
      <c r="C58" s="57" t="s">
        <v>26</v>
      </c>
      <c r="D58" s="58" t="s">
        <v>280</v>
      </c>
      <c r="E58" s="59" t="s">
        <v>281</v>
      </c>
      <c r="F58" s="60" t="s">
        <v>265</v>
      </c>
      <c r="G58" s="77"/>
      <c r="H58" s="70"/>
      <c r="I58" s="146">
        <f t="shared" si="1"/>
        <v>0</v>
      </c>
    </row>
    <row r="59" spans="1:9" s="28" customFormat="1" ht="36" customHeight="1">
      <c r="A59" s="27" t="s">
        <v>9</v>
      </c>
      <c r="B59" s="51"/>
      <c r="C59" s="52" t="s">
        <v>10</v>
      </c>
      <c r="D59" s="55" t="s">
        <v>29</v>
      </c>
      <c r="E59" s="55" t="s">
        <v>30</v>
      </c>
      <c r="F59" s="51"/>
      <c r="G59" s="51"/>
      <c r="H59" s="51"/>
      <c r="I59" s="56">
        <f>SUM(I60:I72)</f>
        <v>0</v>
      </c>
    </row>
    <row r="60" spans="1:9" s="28" customFormat="1" ht="23.25" customHeight="1">
      <c r="A60" s="27" t="s">
        <v>9</v>
      </c>
      <c r="B60" s="57" t="s">
        <v>206</v>
      </c>
      <c r="C60" s="57" t="s">
        <v>26</v>
      </c>
      <c r="D60" s="58" t="s">
        <v>282</v>
      </c>
      <c r="E60" s="59" t="s">
        <v>283</v>
      </c>
      <c r="F60" s="60" t="s">
        <v>284</v>
      </c>
      <c r="G60" s="61">
        <v>88</v>
      </c>
      <c r="H60" s="70"/>
      <c r="I60" s="146">
        <f t="shared" si="1"/>
        <v>0</v>
      </c>
    </row>
    <row r="61" spans="1:9" s="28" customFormat="1" ht="23.25" customHeight="1">
      <c r="A61" s="27" t="s">
        <v>9</v>
      </c>
      <c r="B61" s="57" t="s">
        <v>209</v>
      </c>
      <c r="C61" s="57" t="s">
        <v>26</v>
      </c>
      <c r="D61" s="58" t="s">
        <v>285</v>
      </c>
      <c r="E61" s="59" t="s">
        <v>286</v>
      </c>
      <c r="F61" s="60" t="s">
        <v>284</v>
      </c>
      <c r="G61" s="61">
        <v>110.5</v>
      </c>
      <c r="H61" s="70"/>
      <c r="I61" s="146">
        <f t="shared" si="1"/>
        <v>0</v>
      </c>
    </row>
    <row r="62" spans="1:9" s="28" customFormat="1" ht="23.25" customHeight="1">
      <c r="A62" s="27" t="s">
        <v>9</v>
      </c>
      <c r="B62" s="57" t="s">
        <v>287</v>
      </c>
      <c r="C62" s="57" t="s">
        <v>26</v>
      </c>
      <c r="D62" s="58" t="s">
        <v>288</v>
      </c>
      <c r="E62" s="59" t="s">
        <v>289</v>
      </c>
      <c r="F62" s="60" t="s">
        <v>19</v>
      </c>
      <c r="G62" s="61">
        <v>2.6</v>
      </c>
      <c r="H62" s="70"/>
      <c r="I62" s="146">
        <f t="shared" si="1"/>
        <v>0</v>
      </c>
    </row>
    <row r="63" spans="1:9" s="28" customFormat="1" ht="23.25" customHeight="1">
      <c r="A63" s="27" t="s">
        <v>9</v>
      </c>
      <c r="B63" s="57" t="s">
        <v>290</v>
      </c>
      <c r="C63" s="57" t="s">
        <v>26</v>
      </c>
      <c r="D63" s="58" t="s">
        <v>291</v>
      </c>
      <c r="E63" s="59" t="s">
        <v>292</v>
      </c>
      <c r="F63" s="60" t="s">
        <v>284</v>
      </c>
      <c r="G63" s="61">
        <v>15.622</v>
      </c>
      <c r="H63" s="70"/>
      <c r="I63" s="146">
        <f t="shared" si="1"/>
        <v>0</v>
      </c>
    </row>
    <row r="64" spans="1:9" ht="23.25" customHeight="1">
      <c r="A64" s="20" t="s">
        <v>9</v>
      </c>
      <c r="B64" s="63" t="s">
        <v>293</v>
      </c>
      <c r="C64" s="63" t="s">
        <v>45</v>
      </c>
      <c r="D64" s="64" t="s">
        <v>294</v>
      </c>
      <c r="E64" s="65" t="s">
        <v>295</v>
      </c>
      <c r="F64" s="66" t="s">
        <v>101</v>
      </c>
      <c r="G64" s="67">
        <v>0.002</v>
      </c>
      <c r="H64" s="71"/>
      <c r="I64" s="145">
        <f t="shared" si="1"/>
        <v>0</v>
      </c>
    </row>
    <row r="65" spans="1:9" ht="23.25" customHeight="1">
      <c r="A65" s="19" t="s">
        <v>9</v>
      </c>
      <c r="B65" s="63" t="s">
        <v>296</v>
      </c>
      <c r="C65" s="63" t="s">
        <v>45</v>
      </c>
      <c r="D65" s="64" t="s">
        <v>297</v>
      </c>
      <c r="E65" s="65" t="s">
        <v>298</v>
      </c>
      <c r="F65" s="66" t="s">
        <v>101</v>
      </c>
      <c r="G65" s="67">
        <v>0.005</v>
      </c>
      <c r="H65" s="71"/>
      <c r="I65" s="145">
        <f t="shared" si="1"/>
        <v>0</v>
      </c>
    </row>
    <row r="66" spans="1:9" ht="23.25" customHeight="1">
      <c r="A66" s="20" t="s">
        <v>9</v>
      </c>
      <c r="B66" s="63" t="s">
        <v>299</v>
      </c>
      <c r="C66" s="63" t="s">
        <v>45</v>
      </c>
      <c r="D66" s="64" t="s">
        <v>300</v>
      </c>
      <c r="E66" s="65" t="s">
        <v>301</v>
      </c>
      <c r="F66" s="66" t="s">
        <v>101</v>
      </c>
      <c r="G66" s="67">
        <v>0.013</v>
      </c>
      <c r="H66" s="71"/>
      <c r="I66" s="145">
        <f t="shared" si="1"/>
        <v>0</v>
      </c>
    </row>
    <row r="67" spans="1:9" ht="23.25" customHeight="1">
      <c r="A67" s="20" t="s">
        <v>9</v>
      </c>
      <c r="B67" s="57" t="s">
        <v>302</v>
      </c>
      <c r="C67" s="57" t="s">
        <v>26</v>
      </c>
      <c r="D67" s="58" t="s">
        <v>303</v>
      </c>
      <c r="E67" s="59" t="s">
        <v>304</v>
      </c>
      <c r="F67" s="60" t="s">
        <v>284</v>
      </c>
      <c r="G67" s="61">
        <v>14</v>
      </c>
      <c r="H67" s="70"/>
      <c r="I67" s="146">
        <f t="shared" si="1"/>
        <v>0</v>
      </c>
    </row>
    <row r="68" spans="1:9" ht="23.25" customHeight="1">
      <c r="A68" s="20" t="s">
        <v>9</v>
      </c>
      <c r="B68" s="63" t="s">
        <v>305</v>
      </c>
      <c r="C68" s="63" t="s">
        <v>45</v>
      </c>
      <c r="D68" s="64" t="s">
        <v>306</v>
      </c>
      <c r="E68" s="65" t="s">
        <v>307</v>
      </c>
      <c r="F68" s="66" t="s">
        <v>28</v>
      </c>
      <c r="G68" s="67">
        <v>1</v>
      </c>
      <c r="H68" s="71"/>
      <c r="I68" s="145">
        <f t="shared" si="1"/>
        <v>0</v>
      </c>
    </row>
    <row r="69" spans="1:9" ht="25.5" customHeight="1">
      <c r="A69" s="20" t="s">
        <v>9</v>
      </c>
      <c r="B69" s="57" t="s">
        <v>308</v>
      </c>
      <c r="C69" s="57" t="s">
        <v>26</v>
      </c>
      <c r="D69" s="58" t="s">
        <v>309</v>
      </c>
      <c r="E69" s="59" t="s">
        <v>310</v>
      </c>
      <c r="F69" s="60" t="s">
        <v>284</v>
      </c>
      <c r="G69" s="61">
        <v>119</v>
      </c>
      <c r="H69" s="70"/>
      <c r="I69" s="146">
        <f t="shared" si="1"/>
        <v>0</v>
      </c>
    </row>
    <row r="70" spans="1:9" ht="36.75" customHeight="1">
      <c r="A70" s="20" t="s">
        <v>9</v>
      </c>
      <c r="B70" s="63" t="s">
        <v>311</v>
      </c>
      <c r="C70" s="63" t="s">
        <v>45</v>
      </c>
      <c r="D70" s="64" t="s">
        <v>312</v>
      </c>
      <c r="E70" s="65" t="s">
        <v>313</v>
      </c>
      <c r="F70" s="66" t="s">
        <v>101</v>
      </c>
      <c r="G70" s="67">
        <v>0.143</v>
      </c>
      <c r="H70" s="71"/>
      <c r="I70" s="145">
        <f t="shared" si="1"/>
        <v>0</v>
      </c>
    </row>
    <row r="71" spans="1:9" ht="35.25" customHeight="1">
      <c r="A71" s="20" t="s">
        <v>9</v>
      </c>
      <c r="B71" s="57" t="s">
        <v>314</v>
      </c>
      <c r="C71" s="57" t="s">
        <v>26</v>
      </c>
      <c r="D71" s="58" t="s">
        <v>315</v>
      </c>
      <c r="E71" s="59" t="s">
        <v>316</v>
      </c>
      <c r="F71" s="60" t="s">
        <v>284</v>
      </c>
      <c r="G71" s="61">
        <v>88</v>
      </c>
      <c r="H71" s="70"/>
      <c r="I71" s="146">
        <f t="shared" si="1"/>
        <v>0</v>
      </c>
    </row>
    <row r="72" spans="1:9" ht="27.75" customHeight="1">
      <c r="A72" s="20" t="s">
        <v>9</v>
      </c>
      <c r="B72" s="57" t="s">
        <v>317</v>
      </c>
      <c r="C72" s="57" t="s">
        <v>26</v>
      </c>
      <c r="D72" s="58" t="s">
        <v>318</v>
      </c>
      <c r="E72" s="59" t="s">
        <v>319</v>
      </c>
      <c r="F72" s="60" t="s">
        <v>265</v>
      </c>
      <c r="G72" s="77"/>
      <c r="H72" s="70"/>
      <c r="I72" s="146">
        <f t="shared" si="1"/>
        <v>0</v>
      </c>
    </row>
    <row r="73" spans="1:9" ht="16.5" customHeight="1">
      <c r="A73" s="20" t="s">
        <v>9</v>
      </c>
      <c r="B73" s="51"/>
      <c r="C73" s="52" t="s">
        <v>10</v>
      </c>
      <c r="D73" s="55" t="s">
        <v>320</v>
      </c>
      <c r="E73" s="55" t="s">
        <v>321</v>
      </c>
      <c r="F73" s="51"/>
      <c r="G73" s="51"/>
      <c r="H73" s="51"/>
      <c r="I73" s="146">
        <f>SUM(I74:I83)</f>
        <v>0</v>
      </c>
    </row>
    <row r="74" spans="1:9" ht="16.5" customHeight="1">
      <c r="A74" s="19" t="s">
        <v>9</v>
      </c>
      <c r="B74" s="57" t="s">
        <v>322</v>
      </c>
      <c r="C74" s="57" t="s">
        <v>26</v>
      </c>
      <c r="D74" s="58" t="s">
        <v>323</v>
      </c>
      <c r="E74" s="59" t="s">
        <v>324</v>
      </c>
      <c r="F74" s="60" t="s">
        <v>19</v>
      </c>
      <c r="G74" s="61">
        <v>3.125</v>
      </c>
      <c r="H74" s="70"/>
      <c r="I74" s="146">
        <f t="shared" si="1"/>
        <v>0</v>
      </c>
    </row>
    <row r="75" spans="1:9" ht="23.25" customHeight="1">
      <c r="A75" s="20" t="s">
        <v>9</v>
      </c>
      <c r="B75" s="57" t="s">
        <v>325</v>
      </c>
      <c r="C75" s="57" t="s">
        <v>26</v>
      </c>
      <c r="D75" s="58" t="s">
        <v>326</v>
      </c>
      <c r="E75" s="59" t="s">
        <v>327</v>
      </c>
      <c r="F75" s="60" t="s">
        <v>19</v>
      </c>
      <c r="G75" s="61">
        <v>3</v>
      </c>
      <c r="H75" s="70"/>
      <c r="I75" s="146">
        <f t="shared" si="1"/>
        <v>0</v>
      </c>
    </row>
    <row r="76" spans="1:9" ht="23.25" customHeight="1">
      <c r="A76" s="20" t="s">
        <v>9</v>
      </c>
      <c r="B76" s="57" t="s">
        <v>328</v>
      </c>
      <c r="C76" s="57" t="s">
        <v>26</v>
      </c>
      <c r="D76" s="58" t="s">
        <v>329</v>
      </c>
      <c r="E76" s="59" t="s">
        <v>330</v>
      </c>
      <c r="F76" s="60" t="s">
        <v>21</v>
      </c>
      <c r="G76" s="61">
        <v>1.25</v>
      </c>
      <c r="H76" s="70"/>
      <c r="I76" s="146">
        <f t="shared" si="1"/>
        <v>0</v>
      </c>
    </row>
    <row r="77" spans="1:9" ht="23.25" customHeight="1">
      <c r="A77" s="20" t="s">
        <v>9</v>
      </c>
      <c r="B77" s="57" t="s">
        <v>331</v>
      </c>
      <c r="C77" s="57" t="s">
        <v>26</v>
      </c>
      <c r="D77" s="58" t="s">
        <v>332</v>
      </c>
      <c r="E77" s="59" t="s">
        <v>333</v>
      </c>
      <c r="F77" s="60" t="s">
        <v>19</v>
      </c>
      <c r="G77" s="61">
        <v>3</v>
      </c>
      <c r="H77" s="70"/>
      <c r="I77" s="146">
        <f t="shared" si="1"/>
        <v>0</v>
      </c>
    </row>
    <row r="78" spans="1:9" ht="23.25" customHeight="1">
      <c r="A78" s="20" t="s">
        <v>9</v>
      </c>
      <c r="B78" s="63" t="s">
        <v>334</v>
      </c>
      <c r="C78" s="63" t="s">
        <v>45</v>
      </c>
      <c r="D78" s="64" t="s">
        <v>335</v>
      </c>
      <c r="E78" s="65" t="s">
        <v>336</v>
      </c>
      <c r="F78" s="66" t="s">
        <v>19</v>
      </c>
      <c r="G78" s="67">
        <v>3.6</v>
      </c>
      <c r="H78" s="71"/>
      <c r="I78" s="145">
        <f t="shared" si="1"/>
        <v>0</v>
      </c>
    </row>
    <row r="79" spans="1:9" ht="23.25" customHeight="1">
      <c r="A79" s="20" t="s">
        <v>9</v>
      </c>
      <c r="B79" s="57" t="s">
        <v>337</v>
      </c>
      <c r="C79" s="57" t="s">
        <v>26</v>
      </c>
      <c r="D79" s="58" t="s">
        <v>338</v>
      </c>
      <c r="E79" s="59" t="s">
        <v>339</v>
      </c>
      <c r="F79" s="60" t="s">
        <v>19</v>
      </c>
      <c r="G79" s="61">
        <v>3</v>
      </c>
      <c r="H79" s="70"/>
      <c r="I79" s="146">
        <f t="shared" si="1"/>
        <v>0</v>
      </c>
    </row>
    <row r="80" spans="1:9" ht="17.25" customHeight="1">
      <c r="A80" s="20" t="s">
        <v>9</v>
      </c>
      <c r="B80" s="57" t="s">
        <v>340</v>
      </c>
      <c r="C80" s="57" t="s">
        <v>26</v>
      </c>
      <c r="D80" s="58" t="s">
        <v>341</v>
      </c>
      <c r="E80" s="59" t="s">
        <v>342</v>
      </c>
      <c r="F80" s="60" t="s">
        <v>21</v>
      </c>
      <c r="G80" s="61">
        <v>4.8</v>
      </c>
      <c r="H80" s="70"/>
      <c r="I80" s="146">
        <f t="shared" si="1"/>
        <v>0</v>
      </c>
    </row>
    <row r="81" spans="1:9" ht="17.25" customHeight="1">
      <c r="A81" s="19" t="s">
        <v>9</v>
      </c>
      <c r="B81" s="57" t="s">
        <v>343</v>
      </c>
      <c r="C81" s="57" t="s">
        <v>26</v>
      </c>
      <c r="D81" s="58" t="s">
        <v>344</v>
      </c>
      <c r="E81" s="59" t="s">
        <v>345</v>
      </c>
      <c r="F81" s="60" t="s">
        <v>21</v>
      </c>
      <c r="G81" s="61">
        <v>6.05</v>
      </c>
      <c r="H81" s="70"/>
      <c r="I81" s="146">
        <f t="shared" si="1"/>
        <v>0</v>
      </c>
    </row>
    <row r="82" spans="1:9" ht="18" customHeight="1">
      <c r="A82" s="20" t="s">
        <v>9</v>
      </c>
      <c r="B82" s="57" t="s">
        <v>346</v>
      </c>
      <c r="C82" s="57" t="s">
        <v>26</v>
      </c>
      <c r="D82" s="58" t="s">
        <v>347</v>
      </c>
      <c r="E82" s="59" t="s">
        <v>348</v>
      </c>
      <c r="F82" s="60" t="s">
        <v>21</v>
      </c>
      <c r="G82" s="61">
        <v>9.6</v>
      </c>
      <c r="H82" s="70"/>
      <c r="I82" s="146">
        <f t="shared" si="1"/>
        <v>0</v>
      </c>
    </row>
    <row r="83" spans="1:9" ht="25.5" customHeight="1">
      <c r="A83" s="20" t="s">
        <v>9</v>
      </c>
      <c r="B83" s="57" t="s">
        <v>349</v>
      </c>
      <c r="C83" s="57" t="s">
        <v>26</v>
      </c>
      <c r="D83" s="58" t="s">
        <v>350</v>
      </c>
      <c r="E83" s="59" t="s">
        <v>351</v>
      </c>
      <c r="F83" s="60" t="s">
        <v>265</v>
      </c>
      <c r="G83" s="77">
        <v>1</v>
      </c>
      <c r="H83" s="70"/>
      <c r="I83" s="146">
        <f t="shared" si="1"/>
        <v>0</v>
      </c>
    </row>
    <row r="84" spans="1:9" ht="18" customHeight="1">
      <c r="A84" s="20" t="s">
        <v>9</v>
      </c>
      <c r="B84" s="51"/>
      <c r="C84" s="52" t="s">
        <v>10</v>
      </c>
      <c r="D84" s="55" t="s">
        <v>90</v>
      </c>
      <c r="E84" s="55" t="s">
        <v>352</v>
      </c>
      <c r="F84" s="51"/>
      <c r="G84" s="51"/>
      <c r="H84" s="51"/>
      <c r="I84" s="56">
        <f>SUM(I85:I88)</f>
        <v>0</v>
      </c>
    </row>
    <row r="85" spans="1:9" ht="24" customHeight="1">
      <c r="A85" s="19" t="s">
        <v>9</v>
      </c>
      <c r="B85" s="57" t="s">
        <v>353</v>
      </c>
      <c r="C85" s="57" t="s">
        <v>26</v>
      </c>
      <c r="D85" s="58" t="s">
        <v>354</v>
      </c>
      <c r="E85" s="59" t="s">
        <v>355</v>
      </c>
      <c r="F85" s="60" t="s">
        <v>19</v>
      </c>
      <c r="G85" s="61">
        <v>5.6</v>
      </c>
      <c r="H85" s="70"/>
      <c r="I85" s="146">
        <f t="shared" si="1"/>
        <v>0</v>
      </c>
    </row>
    <row r="86" spans="1:9" ht="23.25" customHeight="1">
      <c r="A86" s="20" t="s">
        <v>9</v>
      </c>
      <c r="B86" s="57" t="s">
        <v>356</v>
      </c>
      <c r="C86" s="57" t="s">
        <v>26</v>
      </c>
      <c r="D86" s="58" t="s">
        <v>357</v>
      </c>
      <c r="E86" s="59" t="s">
        <v>358</v>
      </c>
      <c r="F86" s="60" t="s">
        <v>19</v>
      </c>
      <c r="G86" s="61">
        <v>5.6</v>
      </c>
      <c r="H86" s="70"/>
      <c r="I86" s="146">
        <f t="shared" si="1"/>
        <v>0</v>
      </c>
    </row>
    <row r="87" spans="1:9" ht="24.75" customHeight="1">
      <c r="A87" s="20" t="s">
        <v>9</v>
      </c>
      <c r="B87" s="57" t="s">
        <v>359</v>
      </c>
      <c r="C87" s="57" t="s">
        <v>26</v>
      </c>
      <c r="D87" s="58" t="s">
        <v>360</v>
      </c>
      <c r="E87" s="59" t="s">
        <v>361</v>
      </c>
      <c r="F87" s="60" t="s">
        <v>19</v>
      </c>
      <c r="G87" s="61">
        <v>5.6</v>
      </c>
      <c r="H87" s="70"/>
      <c r="I87" s="146">
        <f t="shared" si="1"/>
        <v>0</v>
      </c>
    </row>
    <row r="88" spans="1:9" ht="17.25" customHeight="1">
      <c r="A88" s="19" t="s">
        <v>9</v>
      </c>
      <c r="B88" s="57" t="s">
        <v>362</v>
      </c>
      <c r="C88" s="57" t="s">
        <v>26</v>
      </c>
      <c r="D88" s="58" t="s">
        <v>363</v>
      </c>
      <c r="E88" s="59" t="s">
        <v>364</v>
      </c>
      <c r="F88" s="60" t="s">
        <v>19</v>
      </c>
      <c r="G88" s="61">
        <v>2.8</v>
      </c>
      <c r="H88" s="70"/>
      <c r="I88" s="146">
        <f t="shared" si="1"/>
        <v>0</v>
      </c>
    </row>
    <row r="89" spans="1:9" ht="23.25" customHeight="1">
      <c r="A89" s="20" t="s">
        <v>9</v>
      </c>
      <c r="B89" s="51"/>
      <c r="C89" s="52" t="s">
        <v>10</v>
      </c>
      <c r="D89" s="55" t="s">
        <v>31</v>
      </c>
      <c r="E89" s="55" t="s">
        <v>32</v>
      </c>
      <c r="F89" s="51"/>
      <c r="G89" s="51"/>
      <c r="H89" s="51"/>
      <c r="I89" s="56">
        <f>SUM(I90:I91)</f>
        <v>0</v>
      </c>
    </row>
    <row r="90" spans="1:9" ht="22.5" customHeight="1">
      <c r="A90" s="20" t="s">
        <v>9</v>
      </c>
      <c r="B90" s="57" t="s">
        <v>365</v>
      </c>
      <c r="C90" s="57" t="s">
        <v>26</v>
      </c>
      <c r="D90" s="58" t="s">
        <v>366</v>
      </c>
      <c r="E90" s="59" t="s">
        <v>367</v>
      </c>
      <c r="F90" s="60" t="s">
        <v>19</v>
      </c>
      <c r="G90" s="61">
        <v>144.5</v>
      </c>
      <c r="H90" s="70"/>
      <c r="I90" s="146">
        <f t="shared" si="1"/>
        <v>0</v>
      </c>
    </row>
    <row r="91" spans="2:9" ht="24">
      <c r="B91" s="57" t="s">
        <v>368</v>
      </c>
      <c r="C91" s="57" t="s">
        <v>26</v>
      </c>
      <c r="D91" s="58" t="s">
        <v>369</v>
      </c>
      <c r="E91" s="59" t="s">
        <v>370</v>
      </c>
      <c r="F91" s="60" t="s">
        <v>19</v>
      </c>
      <c r="G91" s="61">
        <v>144.5</v>
      </c>
      <c r="H91" s="70"/>
      <c r="I91" s="146">
        <f t="shared" si="1"/>
        <v>0</v>
      </c>
    </row>
  </sheetData>
  <sheetProtection/>
  <mergeCells count="8">
    <mergeCell ref="D9:F9"/>
    <mergeCell ref="H9:I9"/>
    <mergeCell ref="H8:I8"/>
    <mergeCell ref="H6:I6"/>
    <mergeCell ref="A2:I2"/>
    <mergeCell ref="D4:I4"/>
    <mergeCell ref="D6:F6"/>
    <mergeCell ref="D8:F8"/>
  </mergeCells>
  <printOptions/>
  <pageMargins left="0.4330708661417323" right="0.2362204724409449" top="0.7480314960629921" bottom="0.7480314960629921" header="0.31496062992125984" footer="0.31496062992125984"/>
  <pageSetup fitToHeight="0" fitToWidth="1" horizontalDpi="600" verticalDpi="600" orientation="portrait" paperSize="9" scale="79" r:id="rId1"/>
  <rowBreaks count="2" manualBreakCount="2">
    <brk id="46" max="8" man="1"/>
    <brk id="84" max="255" man="1"/>
  </rowBreaks>
</worksheet>
</file>

<file path=xl/worksheets/sheet5.xml><?xml version="1.0" encoding="utf-8"?>
<worksheet xmlns="http://schemas.openxmlformats.org/spreadsheetml/2006/main" xmlns:r="http://schemas.openxmlformats.org/officeDocument/2006/relationships">
  <sheetPr>
    <tabColor rgb="FF92D050"/>
    <outlinePr summaryBelow="0"/>
    <pageSetUpPr fitToPage="1"/>
  </sheetPr>
  <dimension ref="A2:I46"/>
  <sheetViews>
    <sheetView showGridLines="0" view="pageBreakPreview" zoomScale="115" zoomScaleSheetLayoutView="115" zoomScalePageLayoutView="0" workbookViewId="0" topLeftCell="A31">
      <selection activeCell="I45" sqref="I45"/>
    </sheetView>
  </sheetViews>
  <sheetFormatPr defaultColWidth="9.140625" defaultRowHeight="15"/>
  <cols>
    <col min="1" max="1" width="4.28125" style="0" customWidth="1"/>
    <col min="2" max="2" width="4.57421875" style="0" customWidth="1"/>
    <col min="3" max="3" width="8.140625" style="0" customWidth="1"/>
    <col min="4" max="4" width="13.7109375" style="0" customWidth="1"/>
    <col min="5" max="5" width="50.421875" style="0" customWidth="1"/>
    <col min="6" max="6" width="6.00390625" style="0" customWidth="1"/>
    <col min="7" max="7" width="10.7109375" style="0" customWidth="1"/>
    <col min="8" max="8" width="12.28125" style="0" customWidth="1"/>
    <col min="9" max="9" width="16.140625" style="0" customWidth="1"/>
  </cols>
  <sheetData>
    <row r="2" spans="1:9" ht="21">
      <c r="A2" s="187" t="s">
        <v>65</v>
      </c>
      <c r="B2" s="188"/>
      <c r="C2" s="188"/>
      <c r="D2" s="188"/>
      <c r="E2" s="188"/>
      <c r="F2" s="188"/>
      <c r="G2" s="188"/>
      <c r="H2" s="188"/>
      <c r="I2" s="188"/>
    </row>
    <row r="3" spans="1:9" ht="15">
      <c r="A3" s="29"/>
      <c r="B3" s="29"/>
      <c r="C3" s="29"/>
      <c r="D3" s="29"/>
      <c r="E3" s="29"/>
      <c r="F3" s="29"/>
      <c r="G3" s="29"/>
      <c r="H3" s="29"/>
      <c r="I3" s="29"/>
    </row>
    <row r="4" spans="1:9" ht="18" customHeight="1">
      <c r="A4" s="3" t="s">
        <v>33</v>
      </c>
      <c r="B4" s="29"/>
      <c r="C4" s="29"/>
      <c r="D4" s="189" t="s">
        <v>1008</v>
      </c>
      <c r="E4" s="173"/>
      <c r="F4" s="173"/>
      <c r="G4" s="173"/>
      <c r="H4" s="173"/>
      <c r="I4" s="173"/>
    </row>
    <row r="5" spans="1:9" ht="15">
      <c r="A5" s="29"/>
      <c r="B5" s="29"/>
      <c r="C5" s="29"/>
      <c r="D5" s="29"/>
      <c r="E5" s="29"/>
      <c r="F5" s="29"/>
      <c r="G5" s="29"/>
      <c r="H5" s="29"/>
      <c r="I5" s="29"/>
    </row>
    <row r="6" spans="1:9" ht="15">
      <c r="A6" s="4" t="s">
        <v>34</v>
      </c>
      <c r="B6" s="29"/>
      <c r="C6" s="29"/>
      <c r="D6" s="190" t="s">
        <v>60</v>
      </c>
      <c r="E6" s="173"/>
      <c r="F6" s="173"/>
      <c r="G6" s="4" t="s">
        <v>35</v>
      </c>
      <c r="H6" s="170" t="s">
        <v>96</v>
      </c>
      <c r="I6" s="171"/>
    </row>
    <row r="7" spans="1:9" ht="15">
      <c r="A7" s="29"/>
      <c r="B7" s="29"/>
      <c r="C7" s="29"/>
      <c r="D7" s="29"/>
      <c r="E7" s="29"/>
      <c r="F7" s="29"/>
      <c r="G7" s="29"/>
      <c r="H7" s="29"/>
      <c r="I7" s="29"/>
    </row>
    <row r="8" spans="1:9" ht="15">
      <c r="A8" s="4" t="s">
        <v>36</v>
      </c>
      <c r="B8" s="29"/>
      <c r="C8" s="29"/>
      <c r="D8" s="172" t="s">
        <v>37</v>
      </c>
      <c r="E8" s="173"/>
      <c r="F8" s="173"/>
      <c r="G8" s="4" t="s">
        <v>38</v>
      </c>
      <c r="H8" s="172" t="s">
        <v>1004</v>
      </c>
      <c r="I8" s="173"/>
    </row>
    <row r="9" spans="1:9" ht="15">
      <c r="A9" s="4" t="s">
        <v>39</v>
      </c>
      <c r="B9" s="29"/>
      <c r="C9" s="29"/>
      <c r="D9" s="186"/>
      <c r="E9" s="173"/>
      <c r="F9" s="173"/>
      <c r="G9" s="4" t="s">
        <v>40</v>
      </c>
      <c r="H9" s="172"/>
      <c r="I9" s="173"/>
    </row>
    <row r="11" spans="1:9" ht="29.25" customHeight="1">
      <c r="A11" s="1" t="s">
        <v>0</v>
      </c>
      <c r="B11" s="1" t="s">
        <v>1</v>
      </c>
      <c r="C11" s="1" t="s">
        <v>2</v>
      </c>
      <c r="D11" s="1" t="s">
        <v>3</v>
      </c>
      <c r="E11" s="1" t="s">
        <v>4</v>
      </c>
      <c r="F11" s="1" t="s">
        <v>5</v>
      </c>
      <c r="G11" s="1" t="s">
        <v>6</v>
      </c>
      <c r="H11" s="1" t="s">
        <v>7</v>
      </c>
      <c r="I11" s="1" t="s">
        <v>8</v>
      </c>
    </row>
    <row r="12" spans="1:9" ht="17.25" customHeight="1">
      <c r="A12" s="6"/>
      <c r="B12" s="51"/>
      <c r="C12" s="52"/>
      <c r="D12" s="53"/>
      <c r="E12" s="72" t="s">
        <v>64</v>
      </c>
      <c r="F12" s="73"/>
      <c r="G12" s="73"/>
      <c r="H12" s="73"/>
      <c r="I12" s="74">
        <f>SUM(I13+I25)</f>
        <v>0</v>
      </c>
    </row>
    <row r="13" spans="1:9" ht="17.25" customHeight="1">
      <c r="A13" s="6" t="s">
        <v>9</v>
      </c>
      <c r="B13" s="51"/>
      <c r="C13" s="52" t="s">
        <v>10</v>
      </c>
      <c r="D13" s="53" t="s">
        <v>11</v>
      </c>
      <c r="E13" s="53" t="s">
        <v>12</v>
      </c>
      <c r="F13" s="51"/>
      <c r="G13" s="51"/>
      <c r="H13" s="51"/>
      <c r="I13" s="54">
        <f>SUM(I14+I18+I23)</f>
        <v>0</v>
      </c>
    </row>
    <row r="14" spans="1:9" ht="17.25" customHeight="1">
      <c r="A14" s="22" t="s">
        <v>9</v>
      </c>
      <c r="B14" s="51"/>
      <c r="C14" s="52" t="s">
        <v>10</v>
      </c>
      <c r="D14" s="55" t="s">
        <v>17</v>
      </c>
      <c r="E14" s="55" t="s">
        <v>18</v>
      </c>
      <c r="F14" s="51"/>
      <c r="G14" s="51"/>
      <c r="H14" s="51"/>
      <c r="I14" s="56">
        <f>SUM(I15:I17)</f>
        <v>0</v>
      </c>
    </row>
    <row r="15" spans="1:9" ht="21.75" customHeight="1">
      <c r="A15" s="23" t="s">
        <v>9</v>
      </c>
      <c r="B15" s="57" t="s">
        <v>42</v>
      </c>
      <c r="C15" s="57" t="s">
        <v>11</v>
      </c>
      <c r="D15" s="58" t="s">
        <v>371</v>
      </c>
      <c r="E15" s="59" t="s">
        <v>372</v>
      </c>
      <c r="F15" s="60" t="s">
        <v>28</v>
      </c>
      <c r="G15" s="61">
        <v>1</v>
      </c>
      <c r="H15" s="70"/>
      <c r="I15" s="62">
        <f>ROUND(H15*G15,2)</f>
        <v>0</v>
      </c>
    </row>
    <row r="16" spans="1:9" ht="36.75" customHeight="1">
      <c r="A16" s="23" t="s">
        <v>9</v>
      </c>
      <c r="B16" s="57" t="s">
        <v>43</v>
      </c>
      <c r="C16" s="57" t="s">
        <v>11</v>
      </c>
      <c r="D16" s="58" t="s">
        <v>373</v>
      </c>
      <c r="E16" s="59" t="s">
        <v>374</v>
      </c>
      <c r="F16" s="60" t="s">
        <v>28</v>
      </c>
      <c r="G16" s="61">
        <v>1</v>
      </c>
      <c r="H16" s="70"/>
      <c r="I16" s="62">
        <f>ROUND(H16*G16,2)</f>
        <v>0</v>
      </c>
    </row>
    <row r="17" spans="1:9" ht="16.5" customHeight="1">
      <c r="A17" s="22" t="s">
        <v>9</v>
      </c>
      <c r="B17" s="57" t="s">
        <v>102</v>
      </c>
      <c r="C17" s="57" t="s">
        <v>11</v>
      </c>
      <c r="D17" s="58" t="s">
        <v>375</v>
      </c>
      <c r="E17" s="59" t="s">
        <v>376</v>
      </c>
      <c r="F17" s="60" t="s">
        <v>19</v>
      </c>
      <c r="G17" s="61">
        <v>1275</v>
      </c>
      <c r="H17" s="70"/>
      <c r="I17" s="62">
        <f>ROUND(H17*G17,2)</f>
        <v>0</v>
      </c>
    </row>
    <row r="18" spans="1:9" ht="25.5" customHeight="1">
      <c r="A18" s="23" t="s">
        <v>9</v>
      </c>
      <c r="B18" s="51"/>
      <c r="C18" s="52" t="s">
        <v>10</v>
      </c>
      <c r="D18" s="55" t="s">
        <v>22</v>
      </c>
      <c r="E18" s="55" t="s">
        <v>23</v>
      </c>
      <c r="F18" s="51"/>
      <c r="G18" s="51"/>
      <c r="H18" s="51"/>
      <c r="I18" s="56">
        <f>SUM(I19:I22)</f>
        <v>0</v>
      </c>
    </row>
    <row r="19" spans="1:9" ht="23.25" customHeight="1">
      <c r="A19" s="23" t="s">
        <v>9</v>
      </c>
      <c r="B19" s="57" t="s">
        <v>105</v>
      </c>
      <c r="C19" s="57" t="s">
        <v>11</v>
      </c>
      <c r="D19" s="58" t="s">
        <v>99</v>
      </c>
      <c r="E19" s="59" t="s">
        <v>100</v>
      </c>
      <c r="F19" s="60" t="s">
        <v>101</v>
      </c>
      <c r="G19" s="61">
        <v>0.005</v>
      </c>
      <c r="H19" s="70"/>
      <c r="I19" s="62">
        <f>ROUND(H19*G19,2)</f>
        <v>0</v>
      </c>
    </row>
    <row r="20" spans="1:9" ht="28.5" customHeight="1">
      <c r="A20" s="23" t="s">
        <v>9</v>
      </c>
      <c r="B20" s="57" t="s">
        <v>108</v>
      </c>
      <c r="C20" s="57" t="s">
        <v>11</v>
      </c>
      <c r="D20" s="58" t="s">
        <v>103</v>
      </c>
      <c r="E20" s="59" t="s">
        <v>104</v>
      </c>
      <c r="F20" s="60" t="s">
        <v>101</v>
      </c>
      <c r="G20" s="61">
        <v>0.005</v>
      </c>
      <c r="H20" s="70"/>
      <c r="I20" s="62">
        <f>ROUND(H20*G20,2)</f>
        <v>0</v>
      </c>
    </row>
    <row r="21" spans="1:9" ht="29.25" customHeight="1">
      <c r="A21" s="23" t="s">
        <v>9</v>
      </c>
      <c r="B21" s="57" t="s">
        <v>13</v>
      </c>
      <c r="C21" s="57" t="s">
        <v>11</v>
      </c>
      <c r="D21" s="58" t="s">
        <v>106</v>
      </c>
      <c r="E21" s="59" t="s">
        <v>107</v>
      </c>
      <c r="F21" s="60" t="s">
        <v>101</v>
      </c>
      <c r="G21" s="61">
        <v>0.12</v>
      </c>
      <c r="H21" s="70"/>
      <c r="I21" s="62">
        <f>ROUND(H21*G21,2)</f>
        <v>0</v>
      </c>
    </row>
    <row r="22" spans="1:9" s="28" customFormat="1" ht="36" customHeight="1">
      <c r="A22" s="27" t="s">
        <v>9</v>
      </c>
      <c r="B22" s="57" t="s">
        <v>116</v>
      </c>
      <c r="C22" s="57" t="s">
        <v>11</v>
      </c>
      <c r="D22" s="58" t="s">
        <v>109</v>
      </c>
      <c r="E22" s="59" t="s">
        <v>110</v>
      </c>
      <c r="F22" s="60" t="s">
        <v>101</v>
      </c>
      <c r="G22" s="61">
        <v>0.005</v>
      </c>
      <c r="H22" s="70"/>
      <c r="I22" s="62">
        <f>ROUND(H22*G22,2)</f>
        <v>0</v>
      </c>
    </row>
    <row r="23" spans="1:9" s="28" customFormat="1" ht="23.25" customHeight="1">
      <c r="A23" s="27" t="s">
        <v>9</v>
      </c>
      <c r="B23" s="51"/>
      <c r="C23" s="52" t="s">
        <v>10</v>
      </c>
      <c r="D23" s="55" t="s">
        <v>24</v>
      </c>
      <c r="E23" s="55" t="s">
        <v>25</v>
      </c>
      <c r="F23" s="51"/>
      <c r="G23" s="51"/>
      <c r="H23" s="51"/>
      <c r="I23" s="56">
        <f>SUM(I24)</f>
        <v>0</v>
      </c>
    </row>
    <row r="24" spans="1:9" s="28" customFormat="1" ht="25.5" customHeight="1">
      <c r="A24" s="27" t="s">
        <v>9</v>
      </c>
      <c r="B24" s="57" t="s">
        <v>119</v>
      </c>
      <c r="C24" s="57" t="s">
        <v>11</v>
      </c>
      <c r="D24" s="58" t="s">
        <v>111</v>
      </c>
      <c r="E24" s="59" t="s">
        <v>112</v>
      </c>
      <c r="F24" s="60" t="s">
        <v>101</v>
      </c>
      <c r="G24" s="61">
        <v>0.241</v>
      </c>
      <c r="H24" s="70"/>
      <c r="I24" s="62">
        <f>ROUND(H24*G24,2)</f>
        <v>0</v>
      </c>
    </row>
    <row r="25" spans="1:9" s="28" customFormat="1" ht="16.5" customHeight="1">
      <c r="A25" s="27" t="s">
        <v>9</v>
      </c>
      <c r="B25" s="51"/>
      <c r="C25" s="52" t="s">
        <v>10</v>
      </c>
      <c r="D25" s="53" t="s">
        <v>26</v>
      </c>
      <c r="E25" s="53" t="s">
        <v>27</v>
      </c>
      <c r="F25" s="51"/>
      <c r="G25" s="51"/>
      <c r="H25" s="51"/>
      <c r="I25" s="54">
        <f>SUM(I26+I35)</f>
        <v>0</v>
      </c>
    </row>
    <row r="26" spans="1:9" s="28" customFormat="1" ht="16.5" customHeight="1">
      <c r="A26" s="27" t="s">
        <v>9</v>
      </c>
      <c r="B26" s="51"/>
      <c r="C26" s="52" t="s">
        <v>10</v>
      </c>
      <c r="D26" s="55" t="s">
        <v>377</v>
      </c>
      <c r="E26" s="55" t="s">
        <v>378</v>
      </c>
      <c r="F26" s="51"/>
      <c r="G26" s="51"/>
      <c r="H26" s="51"/>
      <c r="I26" s="56">
        <f>SUM(I27:I34)</f>
        <v>0</v>
      </c>
    </row>
    <row r="27" spans="1:9" s="28" customFormat="1" ht="23.25" customHeight="1">
      <c r="A27" s="27" t="s">
        <v>9</v>
      </c>
      <c r="B27" s="57" t="s">
        <v>17</v>
      </c>
      <c r="C27" s="57" t="s">
        <v>26</v>
      </c>
      <c r="D27" s="58" t="s">
        <v>379</v>
      </c>
      <c r="E27" s="59" t="s">
        <v>380</v>
      </c>
      <c r="F27" s="60" t="s">
        <v>28</v>
      </c>
      <c r="G27" s="61">
        <v>1</v>
      </c>
      <c r="H27" s="70"/>
      <c r="I27" s="62">
        <f aca="true" t="shared" si="0" ref="I27:I34">ROUND(H27*G27,2)</f>
        <v>0</v>
      </c>
    </row>
    <row r="28" spans="1:9" s="28" customFormat="1" ht="23.25" customHeight="1">
      <c r="A28" s="27" t="s">
        <v>9</v>
      </c>
      <c r="B28" s="57" t="s">
        <v>125</v>
      </c>
      <c r="C28" s="57" t="s">
        <v>26</v>
      </c>
      <c r="D28" s="58" t="s">
        <v>381</v>
      </c>
      <c r="E28" s="59" t="s">
        <v>382</v>
      </c>
      <c r="F28" s="60" t="s">
        <v>28</v>
      </c>
      <c r="G28" s="61">
        <v>1</v>
      </c>
      <c r="H28" s="70"/>
      <c r="I28" s="62">
        <f t="shared" si="0"/>
        <v>0</v>
      </c>
    </row>
    <row r="29" spans="1:9" s="28" customFormat="1" ht="24.75" customHeight="1">
      <c r="A29" s="27" t="s">
        <v>9</v>
      </c>
      <c r="B29" s="57" t="s">
        <v>128</v>
      </c>
      <c r="C29" s="57" t="s">
        <v>26</v>
      </c>
      <c r="D29" s="58" t="s">
        <v>383</v>
      </c>
      <c r="E29" s="59" t="s">
        <v>384</v>
      </c>
      <c r="F29" s="60" t="s">
        <v>28</v>
      </c>
      <c r="G29" s="61">
        <v>1</v>
      </c>
      <c r="H29" s="70"/>
      <c r="I29" s="62">
        <f t="shared" si="0"/>
        <v>0</v>
      </c>
    </row>
    <row r="30" spans="1:9" s="28" customFormat="1" ht="24.75" customHeight="1">
      <c r="A30" s="27" t="s">
        <v>9</v>
      </c>
      <c r="B30" s="57" t="s">
        <v>129</v>
      </c>
      <c r="C30" s="57" t="s">
        <v>26</v>
      </c>
      <c r="D30" s="58" t="s">
        <v>385</v>
      </c>
      <c r="E30" s="59" t="s">
        <v>386</v>
      </c>
      <c r="F30" s="60" t="s">
        <v>21</v>
      </c>
      <c r="G30" s="61">
        <v>5</v>
      </c>
      <c r="H30" s="70"/>
      <c r="I30" s="62">
        <f t="shared" si="0"/>
        <v>0</v>
      </c>
    </row>
    <row r="31" spans="1:9" s="28" customFormat="1" ht="23.25" customHeight="1">
      <c r="A31" s="27" t="s">
        <v>9</v>
      </c>
      <c r="B31" s="57" t="s">
        <v>130</v>
      </c>
      <c r="C31" s="57" t="s">
        <v>26</v>
      </c>
      <c r="D31" s="58" t="s">
        <v>387</v>
      </c>
      <c r="E31" s="59" t="s">
        <v>388</v>
      </c>
      <c r="F31" s="60" t="s">
        <v>28</v>
      </c>
      <c r="G31" s="61">
        <v>2</v>
      </c>
      <c r="H31" s="70"/>
      <c r="I31" s="62">
        <f t="shared" si="0"/>
        <v>0</v>
      </c>
    </row>
    <row r="32" spans="1:9" s="28" customFormat="1" ht="23.25" customHeight="1">
      <c r="A32" s="27" t="s">
        <v>9</v>
      </c>
      <c r="B32" s="63" t="s">
        <v>132</v>
      </c>
      <c r="C32" s="63" t="s">
        <v>45</v>
      </c>
      <c r="D32" s="64" t="s">
        <v>389</v>
      </c>
      <c r="E32" s="65" t="s">
        <v>390</v>
      </c>
      <c r="F32" s="66" t="s">
        <v>391</v>
      </c>
      <c r="G32" s="67">
        <v>2</v>
      </c>
      <c r="H32" s="71"/>
      <c r="I32" s="68">
        <f t="shared" si="0"/>
        <v>0</v>
      </c>
    </row>
    <row r="33" spans="1:9" s="28" customFormat="1" ht="23.25" customHeight="1">
      <c r="A33" s="27" t="s">
        <v>9</v>
      </c>
      <c r="B33" s="57" t="s">
        <v>134</v>
      </c>
      <c r="C33" s="57" t="s">
        <v>26</v>
      </c>
      <c r="D33" s="58" t="s">
        <v>392</v>
      </c>
      <c r="E33" s="59" t="s">
        <v>393</v>
      </c>
      <c r="F33" s="60" t="s">
        <v>21</v>
      </c>
      <c r="G33" s="61">
        <v>4</v>
      </c>
      <c r="H33" s="70"/>
      <c r="I33" s="62">
        <f t="shared" si="0"/>
        <v>0</v>
      </c>
    </row>
    <row r="34" spans="1:9" ht="23.25" customHeight="1">
      <c r="A34" s="23" t="s">
        <v>9</v>
      </c>
      <c r="B34" s="57" t="s">
        <v>44</v>
      </c>
      <c r="C34" s="57" t="s">
        <v>26</v>
      </c>
      <c r="D34" s="58" t="s">
        <v>394</v>
      </c>
      <c r="E34" s="59" t="s">
        <v>395</v>
      </c>
      <c r="F34" s="60" t="s">
        <v>265</v>
      </c>
      <c r="G34" s="77"/>
      <c r="H34" s="70"/>
      <c r="I34" s="62">
        <f t="shared" si="0"/>
        <v>0</v>
      </c>
    </row>
    <row r="35" spans="1:9" ht="23.25" customHeight="1">
      <c r="A35" s="23" t="s">
        <v>9</v>
      </c>
      <c r="B35" s="51"/>
      <c r="C35" s="52" t="s">
        <v>10</v>
      </c>
      <c r="D35" s="55" t="s">
        <v>396</v>
      </c>
      <c r="E35" s="55" t="s">
        <v>397</v>
      </c>
      <c r="F35" s="51"/>
      <c r="G35" s="51"/>
      <c r="H35" s="51"/>
      <c r="I35" s="56">
        <f>SUM(I36:I46)</f>
        <v>0</v>
      </c>
    </row>
    <row r="36" spans="1:9" ht="25.5" customHeight="1">
      <c r="A36" s="23" t="s">
        <v>9</v>
      </c>
      <c r="B36" s="57" t="s">
        <v>139</v>
      </c>
      <c r="C36" s="57" t="s">
        <v>26</v>
      </c>
      <c r="D36" s="58" t="s">
        <v>398</v>
      </c>
      <c r="E36" s="59" t="s">
        <v>399</v>
      </c>
      <c r="F36" s="60" t="s">
        <v>21</v>
      </c>
      <c r="G36" s="61">
        <v>7.5</v>
      </c>
      <c r="H36" s="70"/>
      <c r="I36" s="62">
        <f aca="true" t="shared" si="1" ref="I36:I46">ROUND(H36*G36,2)</f>
        <v>0</v>
      </c>
    </row>
    <row r="37" spans="1:9" ht="27.75" customHeight="1">
      <c r="A37" s="22" t="s">
        <v>9</v>
      </c>
      <c r="B37" s="57" t="s">
        <v>141</v>
      </c>
      <c r="C37" s="57" t="s">
        <v>26</v>
      </c>
      <c r="D37" s="58" t="s">
        <v>400</v>
      </c>
      <c r="E37" s="59" t="s">
        <v>401</v>
      </c>
      <c r="F37" s="60" t="s">
        <v>28</v>
      </c>
      <c r="G37" s="61">
        <v>1</v>
      </c>
      <c r="H37" s="70"/>
      <c r="I37" s="62">
        <f t="shared" si="1"/>
        <v>0</v>
      </c>
    </row>
    <row r="38" spans="1:9" ht="23.25" customHeight="1">
      <c r="A38" s="23" t="s">
        <v>9</v>
      </c>
      <c r="B38" s="57" t="s">
        <v>144</v>
      </c>
      <c r="C38" s="57" t="s">
        <v>26</v>
      </c>
      <c r="D38" s="58" t="s">
        <v>402</v>
      </c>
      <c r="E38" s="59" t="s">
        <v>403</v>
      </c>
      <c r="F38" s="60" t="s">
        <v>28</v>
      </c>
      <c r="G38" s="61">
        <v>4</v>
      </c>
      <c r="H38" s="70"/>
      <c r="I38" s="62">
        <f t="shared" si="1"/>
        <v>0</v>
      </c>
    </row>
    <row r="39" spans="1:9" ht="25.5" customHeight="1">
      <c r="A39" s="22" t="s">
        <v>9</v>
      </c>
      <c r="B39" s="63" t="s">
        <v>147</v>
      </c>
      <c r="C39" s="63" t="s">
        <v>45</v>
      </c>
      <c r="D39" s="64" t="s">
        <v>404</v>
      </c>
      <c r="E39" s="65" t="s">
        <v>405</v>
      </c>
      <c r="F39" s="66" t="s">
        <v>28</v>
      </c>
      <c r="G39" s="67">
        <v>1</v>
      </c>
      <c r="H39" s="71"/>
      <c r="I39" s="68">
        <f t="shared" si="1"/>
        <v>0</v>
      </c>
    </row>
    <row r="40" spans="1:9" ht="25.5" customHeight="1">
      <c r="A40" s="23" t="s">
        <v>9</v>
      </c>
      <c r="B40" s="63" t="s">
        <v>150</v>
      </c>
      <c r="C40" s="63" t="s">
        <v>45</v>
      </c>
      <c r="D40" s="64" t="s">
        <v>406</v>
      </c>
      <c r="E40" s="65" t="s">
        <v>407</v>
      </c>
      <c r="F40" s="66" t="s">
        <v>28</v>
      </c>
      <c r="G40" s="67">
        <v>3</v>
      </c>
      <c r="H40" s="71"/>
      <c r="I40" s="68">
        <f t="shared" si="1"/>
        <v>0</v>
      </c>
    </row>
    <row r="41" spans="1:9" ht="25.5" customHeight="1">
      <c r="A41" s="6" t="s">
        <v>9</v>
      </c>
      <c r="B41" s="57" t="s">
        <v>153</v>
      </c>
      <c r="C41" s="57" t="s">
        <v>26</v>
      </c>
      <c r="D41" s="58" t="s">
        <v>408</v>
      </c>
      <c r="E41" s="59" t="s">
        <v>409</v>
      </c>
      <c r="F41" s="60" t="s">
        <v>28</v>
      </c>
      <c r="G41" s="61">
        <v>1</v>
      </c>
      <c r="H41" s="70"/>
      <c r="I41" s="62">
        <f t="shared" si="1"/>
        <v>0</v>
      </c>
    </row>
    <row r="42" spans="1:9" ht="25.5" customHeight="1">
      <c r="A42" s="22" t="s">
        <v>9</v>
      </c>
      <c r="B42" s="57" t="s">
        <v>156</v>
      </c>
      <c r="C42" s="57" t="s">
        <v>26</v>
      </c>
      <c r="D42" s="58" t="s">
        <v>410</v>
      </c>
      <c r="E42" s="59" t="s">
        <v>411</v>
      </c>
      <c r="F42" s="60" t="s">
        <v>21</v>
      </c>
      <c r="G42" s="61">
        <v>16.5</v>
      </c>
      <c r="H42" s="70"/>
      <c r="I42" s="62">
        <f t="shared" si="1"/>
        <v>0</v>
      </c>
    </row>
    <row r="43" spans="1:9" ht="33.75" customHeight="1">
      <c r="A43" s="23" t="s">
        <v>9</v>
      </c>
      <c r="B43" s="57" t="s">
        <v>161</v>
      </c>
      <c r="C43" s="57" t="s">
        <v>26</v>
      </c>
      <c r="D43" s="58" t="s">
        <v>412</v>
      </c>
      <c r="E43" s="59" t="s">
        <v>413</v>
      </c>
      <c r="F43" s="60" t="s">
        <v>118</v>
      </c>
      <c r="G43" s="61">
        <v>1</v>
      </c>
      <c r="H43" s="70"/>
      <c r="I43" s="62">
        <f t="shared" si="1"/>
        <v>0</v>
      </c>
    </row>
    <row r="44" spans="1:9" ht="23.25" customHeight="1">
      <c r="A44" s="23" t="s">
        <v>9</v>
      </c>
      <c r="B44" s="57" t="s">
        <v>165</v>
      </c>
      <c r="C44" s="57" t="s">
        <v>26</v>
      </c>
      <c r="D44" s="58" t="s">
        <v>414</v>
      </c>
      <c r="E44" s="59" t="s">
        <v>415</v>
      </c>
      <c r="F44" s="60" t="s">
        <v>21</v>
      </c>
      <c r="G44" s="61">
        <v>13.5</v>
      </c>
      <c r="H44" s="70"/>
      <c r="I44" s="62">
        <f t="shared" si="1"/>
        <v>0</v>
      </c>
    </row>
    <row r="45" spans="1:9" ht="23.25" customHeight="1">
      <c r="A45" s="23" t="s">
        <v>9</v>
      </c>
      <c r="B45" s="57" t="s">
        <v>168</v>
      </c>
      <c r="C45" s="57" t="s">
        <v>26</v>
      </c>
      <c r="D45" s="58" t="s">
        <v>416</v>
      </c>
      <c r="E45" s="59" t="s">
        <v>417</v>
      </c>
      <c r="F45" s="60" t="s">
        <v>28</v>
      </c>
      <c r="G45" s="61">
        <v>3</v>
      </c>
      <c r="H45" s="70"/>
      <c r="I45" s="62">
        <f t="shared" si="1"/>
        <v>0</v>
      </c>
    </row>
    <row r="46" spans="1:9" ht="29.25" customHeight="1">
      <c r="A46" s="23" t="s">
        <v>9</v>
      </c>
      <c r="B46" s="57" t="s">
        <v>171</v>
      </c>
      <c r="C46" s="57" t="s">
        <v>26</v>
      </c>
      <c r="D46" s="58" t="s">
        <v>418</v>
      </c>
      <c r="E46" s="59" t="s">
        <v>419</v>
      </c>
      <c r="F46" s="60" t="s">
        <v>265</v>
      </c>
      <c r="G46" s="77"/>
      <c r="H46" s="70"/>
      <c r="I46" s="62">
        <f t="shared" si="1"/>
        <v>0</v>
      </c>
    </row>
  </sheetData>
  <sheetProtection/>
  <mergeCells count="8">
    <mergeCell ref="D9:F9"/>
    <mergeCell ref="H9:I9"/>
    <mergeCell ref="A2:I2"/>
    <mergeCell ref="D4:I4"/>
    <mergeCell ref="D6:F6"/>
    <mergeCell ref="H6:I6"/>
    <mergeCell ref="D8:F8"/>
    <mergeCell ref="H8:I8"/>
  </mergeCells>
  <printOptions/>
  <pageMargins left="0.4330708661417323" right="0.2362204724409449" top="0.7480314960629921" bottom="0.7480314960629921" header="0.31496062992125984" footer="0.31496062992125984"/>
  <pageSetup fitToHeight="0" fitToWidth="1" horizontalDpi="600" verticalDpi="600" orientation="portrait" paperSize="9" scale="77" r:id="rId1"/>
</worksheet>
</file>

<file path=xl/worksheets/sheet6.xml><?xml version="1.0" encoding="utf-8"?>
<worksheet xmlns="http://schemas.openxmlformats.org/spreadsheetml/2006/main" xmlns:r="http://schemas.openxmlformats.org/officeDocument/2006/relationships">
  <sheetPr>
    <tabColor rgb="FF92D050"/>
    <outlinePr summaryBelow="0"/>
    <pageSetUpPr fitToPage="1"/>
  </sheetPr>
  <dimension ref="A2:I99"/>
  <sheetViews>
    <sheetView showGridLines="0" view="pageBreakPreview" zoomScale="115" zoomScaleSheetLayoutView="115" zoomScalePageLayoutView="0" workbookViewId="0" topLeftCell="A79">
      <selection activeCell="I99" sqref="I99"/>
    </sheetView>
  </sheetViews>
  <sheetFormatPr defaultColWidth="9.140625" defaultRowHeight="15"/>
  <cols>
    <col min="1" max="1" width="4.28125" style="0" customWidth="1"/>
    <col min="2" max="2" width="4.57421875" style="0" customWidth="1"/>
    <col min="3" max="3" width="8.140625" style="0" customWidth="1"/>
    <col min="4" max="4" width="13.7109375" style="0" customWidth="1"/>
    <col min="5" max="5" width="50.421875" style="0" customWidth="1"/>
    <col min="6" max="6" width="6.7109375" style="0" customWidth="1"/>
    <col min="7" max="7" width="10.7109375" style="0" customWidth="1"/>
    <col min="8" max="8" width="12.28125" style="0" customWidth="1"/>
    <col min="9" max="9" width="16.140625" style="0" customWidth="1"/>
  </cols>
  <sheetData>
    <row r="2" spans="1:9" ht="21">
      <c r="A2" s="187" t="s">
        <v>565</v>
      </c>
      <c r="B2" s="188"/>
      <c r="C2" s="188"/>
      <c r="D2" s="188"/>
      <c r="E2" s="188"/>
      <c r="F2" s="188"/>
      <c r="G2" s="188"/>
      <c r="H2" s="188"/>
      <c r="I2" s="188"/>
    </row>
    <row r="3" spans="1:9" ht="15">
      <c r="A3" s="29"/>
      <c r="B3" s="29"/>
      <c r="C3" s="29"/>
      <c r="D3" s="29"/>
      <c r="E3" s="29"/>
      <c r="F3" s="29"/>
      <c r="G3" s="29"/>
      <c r="H3" s="29"/>
      <c r="I3" s="29"/>
    </row>
    <row r="4" spans="1:9" ht="18" customHeight="1">
      <c r="A4" s="3" t="s">
        <v>33</v>
      </c>
      <c r="B4" s="29"/>
      <c r="C4" s="29"/>
      <c r="D4" s="189" t="s">
        <v>1008</v>
      </c>
      <c r="E4" s="173"/>
      <c r="F4" s="173"/>
      <c r="G4" s="173"/>
      <c r="H4" s="173"/>
      <c r="I4" s="173"/>
    </row>
    <row r="5" spans="1:9" ht="15">
      <c r="A5" s="29"/>
      <c r="B5" s="29"/>
      <c r="C5" s="29"/>
      <c r="D5" s="29"/>
      <c r="E5" s="29"/>
      <c r="F5" s="29"/>
      <c r="G5" s="29"/>
      <c r="H5" s="29"/>
      <c r="I5" s="29"/>
    </row>
    <row r="6" spans="1:9" ht="15">
      <c r="A6" s="4" t="s">
        <v>34</v>
      </c>
      <c r="B6" s="29"/>
      <c r="C6" s="29"/>
      <c r="D6" s="190" t="s">
        <v>60</v>
      </c>
      <c r="E6" s="173"/>
      <c r="F6" s="173"/>
      <c r="G6" s="4" t="s">
        <v>35</v>
      </c>
      <c r="H6" s="170" t="s">
        <v>96</v>
      </c>
      <c r="I6" s="171"/>
    </row>
    <row r="7" spans="1:9" ht="15">
      <c r="A7" s="29"/>
      <c r="B7" s="29"/>
      <c r="C7" s="29"/>
      <c r="D7" s="29"/>
      <c r="E7" s="29"/>
      <c r="F7" s="29"/>
      <c r="G7" s="29"/>
      <c r="H7" s="29"/>
      <c r="I7" s="29"/>
    </row>
    <row r="8" spans="1:9" ht="15">
      <c r="A8" s="4" t="s">
        <v>36</v>
      </c>
      <c r="B8" s="29"/>
      <c r="C8" s="29"/>
      <c r="D8" s="172" t="s">
        <v>37</v>
      </c>
      <c r="E8" s="173"/>
      <c r="F8" s="173"/>
      <c r="G8" s="4" t="s">
        <v>38</v>
      </c>
      <c r="H8" s="172" t="s">
        <v>1004</v>
      </c>
      <c r="I8" s="173"/>
    </row>
    <row r="9" spans="1:9" ht="15">
      <c r="A9" s="4" t="s">
        <v>39</v>
      </c>
      <c r="B9" s="29"/>
      <c r="C9" s="29"/>
      <c r="D9" s="186" t="s">
        <v>88</v>
      </c>
      <c r="E9" s="173"/>
      <c r="F9" s="173"/>
      <c r="G9" s="4" t="s">
        <v>40</v>
      </c>
      <c r="H9" s="172"/>
      <c r="I9" s="173"/>
    </row>
    <row r="11" spans="1:9" ht="29.25" customHeight="1">
      <c r="A11" s="1" t="s">
        <v>0</v>
      </c>
      <c r="B11" s="1" t="s">
        <v>1</v>
      </c>
      <c r="C11" s="1" t="s">
        <v>2</v>
      </c>
      <c r="D11" s="1" t="s">
        <v>3</v>
      </c>
      <c r="E11" s="1" t="s">
        <v>4</v>
      </c>
      <c r="F11" s="1" t="s">
        <v>5</v>
      </c>
      <c r="G11" s="1" t="s">
        <v>6</v>
      </c>
      <c r="H11" s="1" t="s">
        <v>7</v>
      </c>
      <c r="I11" s="1" t="s">
        <v>8</v>
      </c>
    </row>
    <row r="12" spans="1:9" ht="17.25" customHeight="1">
      <c r="A12" s="76"/>
      <c r="B12" s="51"/>
      <c r="C12" s="52"/>
      <c r="D12" s="53"/>
      <c r="E12" s="72" t="s">
        <v>564</v>
      </c>
      <c r="F12" s="73"/>
      <c r="G12" s="73"/>
      <c r="H12" s="73"/>
      <c r="I12" s="74">
        <f>SUM(I13+I23+I86+I92+I96)</f>
        <v>0</v>
      </c>
    </row>
    <row r="13" spans="1:9" ht="17.25" customHeight="1">
      <c r="A13" s="76" t="s">
        <v>9</v>
      </c>
      <c r="B13" s="30"/>
      <c r="C13" s="31" t="s">
        <v>10</v>
      </c>
      <c r="D13" s="39" t="s">
        <v>11</v>
      </c>
      <c r="E13" s="39" t="s">
        <v>12</v>
      </c>
      <c r="F13" s="30"/>
      <c r="G13" s="30"/>
      <c r="H13" s="30"/>
      <c r="I13" s="40">
        <f>SUM(I14+I16+I21)</f>
        <v>0</v>
      </c>
    </row>
    <row r="14" spans="1:9" ht="17.25" customHeight="1">
      <c r="A14" s="22" t="s">
        <v>9</v>
      </c>
      <c r="B14" s="30"/>
      <c r="C14" s="31" t="s">
        <v>10</v>
      </c>
      <c r="D14" s="32" t="s">
        <v>17</v>
      </c>
      <c r="E14" s="32" t="s">
        <v>18</v>
      </c>
      <c r="F14" s="30"/>
      <c r="G14" s="30"/>
      <c r="H14" s="30"/>
      <c r="I14" s="41">
        <f>SUM(I15)</f>
        <v>0</v>
      </c>
    </row>
    <row r="15" spans="1:9" ht="21.75" customHeight="1">
      <c r="A15" s="23" t="s">
        <v>9</v>
      </c>
      <c r="B15" s="33" t="s">
        <v>42</v>
      </c>
      <c r="C15" s="33" t="s">
        <v>11</v>
      </c>
      <c r="D15" s="34" t="s">
        <v>97</v>
      </c>
      <c r="E15" s="35" t="s">
        <v>98</v>
      </c>
      <c r="F15" s="36" t="s">
        <v>19</v>
      </c>
      <c r="G15" s="37">
        <v>20</v>
      </c>
      <c r="H15" s="69"/>
      <c r="I15" s="38">
        <f>ROUND(H15*G15,2)</f>
        <v>0</v>
      </c>
    </row>
    <row r="16" spans="1:9" ht="36.75" customHeight="1">
      <c r="A16" s="23" t="s">
        <v>9</v>
      </c>
      <c r="B16" s="30"/>
      <c r="C16" s="31" t="s">
        <v>10</v>
      </c>
      <c r="D16" s="32" t="s">
        <v>22</v>
      </c>
      <c r="E16" s="32" t="s">
        <v>23</v>
      </c>
      <c r="F16" s="30"/>
      <c r="G16" s="30"/>
      <c r="H16" s="30"/>
      <c r="I16" s="41">
        <f>SUM(I17:I20)</f>
        <v>0</v>
      </c>
    </row>
    <row r="17" spans="1:9" ht="26.25" customHeight="1">
      <c r="A17" s="22" t="s">
        <v>9</v>
      </c>
      <c r="B17" s="33" t="s">
        <v>43</v>
      </c>
      <c r="C17" s="33" t="s">
        <v>11</v>
      </c>
      <c r="D17" s="34" t="s">
        <v>99</v>
      </c>
      <c r="E17" s="35" t="s">
        <v>100</v>
      </c>
      <c r="F17" s="36" t="s">
        <v>101</v>
      </c>
      <c r="G17" s="37">
        <v>3.316</v>
      </c>
      <c r="H17" s="69"/>
      <c r="I17" s="38">
        <f>ROUND(H17*G17,2)</f>
        <v>0</v>
      </c>
    </row>
    <row r="18" spans="1:9" ht="25.5" customHeight="1">
      <c r="A18" s="23" t="s">
        <v>9</v>
      </c>
      <c r="B18" s="33" t="s">
        <v>102</v>
      </c>
      <c r="C18" s="33" t="s">
        <v>11</v>
      </c>
      <c r="D18" s="34" t="s">
        <v>103</v>
      </c>
      <c r="E18" s="35" t="s">
        <v>104</v>
      </c>
      <c r="F18" s="36" t="s">
        <v>101</v>
      </c>
      <c r="G18" s="37">
        <v>3.316</v>
      </c>
      <c r="H18" s="69"/>
      <c r="I18" s="38">
        <f>ROUND(H18*G18,2)</f>
        <v>0</v>
      </c>
    </row>
    <row r="19" spans="1:9" ht="23.25" customHeight="1">
      <c r="A19" s="23" t="s">
        <v>9</v>
      </c>
      <c r="B19" s="33" t="s">
        <v>105</v>
      </c>
      <c r="C19" s="33" t="s">
        <v>11</v>
      </c>
      <c r="D19" s="34" t="s">
        <v>106</v>
      </c>
      <c r="E19" s="35" t="s">
        <v>107</v>
      </c>
      <c r="F19" s="36" t="s">
        <v>101</v>
      </c>
      <c r="G19" s="37">
        <v>79.584</v>
      </c>
      <c r="H19" s="69"/>
      <c r="I19" s="38">
        <f>ROUND(H19*G19,2)</f>
        <v>0</v>
      </c>
    </row>
    <row r="20" spans="1:9" ht="28.5" customHeight="1">
      <c r="A20" s="23" t="s">
        <v>9</v>
      </c>
      <c r="B20" s="33" t="s">
        <v>108</v>
      </c>
      <c r="C20" s="33" t="s">
        <v>11</v>
      </c>
      <c r="D20" s="34" t="s">
        <v>420</v>
      </c>
      <c r="E20" s="35" t="s">
        <v>421</v>
      </c>
      <c r="F20" s="36" t="s">
        <v>101</v>
      </c>
      <c r="G20" s="37">
        <v>3.316</v>
      </c>
      <c r="H20" s="69"/>
      <c r="I20" s="38">
        <f>ROUND(H20*G20,2)</f>
        <v>0</v>
      </c>
    </row>
    <row r="21" spans="1:9" ht="29.25" customHeight="1">
      <c r="A21" s="23" t="s">
        <v>9</v>
      </c>
      <c r="B21" s="30"/>
      <c r="C21" s="31" t="s">
        <v>10</v>
      </c>
      <c r="D21" s="32" t="s">
        <v>24</v>
      </c>
      <c r="E21" s="32" t="s">
        <v>25</v>
      </c>
      <c r="F21" s="30"/>
      <c r="G21" s="30"/>
      <c r="H21" s="30"/>
      <c r="I21" s="41">
        <f>SUM(I22)</f>
        <v>0</v>
      </c>
    </row>
    <row r="22" spans="1:9" s="28" customFormat="1" ht="36" customHeight="1">
      <c r="A22" s="27" t="s">
        <v>9</v>
      </c>
      <c r="B22" s="33" t="s">
        <v>13</v>
      </c>
      <c r="C22" s="33" t="s">
        <v>11</v>
      </c>
      <c r="D22" s="34" t="s">
        <v>111</v>
      </c>
      <c r="E22" s="35" t="s">
        <v>112</v>
      </c>
      <c r="F22" s="36" t="s">
        <v>101</v>
      </c>
      <c r="G22" s="37">
        <v>0.003</v>
      </c>
      <c r="H22" s="69"/>
      <c r="I22" s="38">
        <f>ROUND(H22*G22,2)</f>
        <v>0</v>
      </c>
    </row>
    <row r="23" spans="1:9" s="28" customFormat="1" ht="23.25" customHeight="1">
      <c r="A23" s="27" t="s">
        <v>9</v>
      </c>
      <c r="B23" s="30"/>
      <c r="C23" s="31" t="s">
        <v>10</v>
      </c>
      <c r="D23" s="39" t="s">
        <v>26</v>
      </c>
      <c r="E23" s="39" t="s">
        <v>27</v>
      </c>
      <c r="F23" s="30"/>
      <c r="G23" s="30"/>
      <c r="H23" s="30"/>
      <c r="I23" s="40">
        <f>SUM(I24+I37+I48+I56+I81+I84)</f>
        <v>0</v>
      </c>
    </row>
    <row r="24" spans="1:9" s="28" customFormat="1" ht="25.5" customHeight="1">
      <c r="A24" s="27" t="s">
        <v>9</v>
      </c>
      <c r="B24" s="30"/>
      <c r="C24" s="31" t="s">
        <v>10</v>
      </c>
      <c r="D24" s="32" t="s">
        <v>257</v>
      </c>
      <c r="E24" s="32" t="s">
        <v>258</v>
      </c>
      <c r="F24" s="30"/>
      <c r="G24" s="30"/>
      <c r="H24" s="30"/>
      <c r="I24" s="41">
        <f>SUM(I25:I36)</f>
        <v>0</v>
      </c>
    </row>
    <row r="25" spans="1:9" s="28" customFormat="1" ht="27" customHeight="1">
      <c r="A25" s="27" t="s">
        <v>9</v>
      </c>
      <c r="B25" s="33" t="s">
        <v>116</v>
      </c>
      <c r="C25" s="33" t="s">
        <v>26</v>
      </c>
      <c r="D25" s="34" t="s">
        <v>422</v>
      </c>
      <c r="E25" s="35" t="s">
        <v>423</v>
      </c>
      <c r="F25" s="36" t="s">
        <v>19</v>
      </c>
      <c r="G25" s="37">
        <v>12</v>
      </c>
      <c r="H25" s="69"/>
      <c r="I25" s="38">
        <f aca="true" t="shared" si="0" ref="I25:I36">ROUND(H25*G25,2)</f>
        <v>0</v>
      </c>
    </row>
    <row r="26" spans="1:9" s="28" customFormat="1" ht="16.5" customHeight="1">
      <c r="A26" s="27" t="s">
        <v>9</v>
      </c>
      <c r="B26" s="33" t="s">
        <v>119</v>
      </c>
      <c r="C26" s="33" t="s">
        <v>26</v>
      </c>
      <c r="D26" s="34" t="s">
        <v>424</v>
      </c>
      <c r="E26" s="35" t="s">
        <v>425</v>
      </c>
      <c r="F26" s="36" t="s">
        <v>19</v>
      </c>
      <c r="G26" s="37">
        <v>12</v>
      </c>
      <c r="H26" s="69"/>
      <c r="I26" s="38">
        <f t="shared" si="0"/>
        <v>0</v>
      </c>
    </row>
    <row r="27" spans="1:9" s="28" customFormat="1" ht="23.25" customHeight="1">
      <c r="A27" s="27" t="s">
        <v>9</v>
      </c>
      <c r="B27" s="42" t="s">
        <v>17</v>
      </c>
      <c r="C27" s="42" t="s">
        <v>45</v>
      </c>
      <c r="D27" s="43" t="s">
        <v>426</v>
      </c>
      <c r="E27" s="44" t="s">
        <v>427</v>
      </c>
      <c r="F27" s="45" t="s">
        <v>19</v>
      </c>
      <c r="G27" s="46">
        <v>12.6</v>
      </c>
      <c r="H27" s="75"/>
      <c r="I27" s="47">
        <f t="shared" si="0"/>
        <v>0</v>
      </c>
    </row>
    <row r="28" spans="1:9" s="28" customFormat="1" ht="23.25" customHeight="1">
      <c r="A28" s="27" t="s">
        <v>9</v>
      </c>
      <c r="B28" s="33" t="s">
        <v>125</v>
      </c>
      <c r="C28" s="33" t="s">
        <v>26</v>
      </c>
      <c r="D28" s="34" t="s">
        <v>428</v>
      </c>
      <c r="E28" s="35" t="s">
        <v>429</v>
      </c>
      <c r="F28" s="36" t="s">
        <v>21</v>
      </c>
      <c r="G28" s="37">
        <v>354</v>
      </c>
      <c r="H28" s="69"/>
      <c r="I28" s="38">
        <f t="shared" si="0"/>
        <v>0</v>
      </c>
    </row>
    <row r="29" spans="1:9" s="28" customFormat="1" ht="24.75" customHeight="1">
      <c r="A29" s="27" t="s">
        <v>9</v>
      </c>
      <c r="B29" s="33" t="s">
        <v>128</v>
      </c>
      <c r="C29" s="33" t="s">
        <v>26</v>
      </c>
      <c r="D29" s="34" t="s">
        <v>430</v>
      </c>
      <c r="E29" s="35" t="s">
        <v>431</v>
      </c>
      <c r="F29" s="36" t="s">
        <v>21</v>
      </c>
      <c r="G29" s="37">
        <v>27</v>
      </c>
      <c r="H29" s="69"/>
      <c r="I29" s="38">
        <f t="shared" si="0"/>
        <v>0</v>
      </c>
    </row>
    <row r="30" spans="1:9" s="28" customFormat="1" ht="24.75" customHeight="1">
      <c r="A30" s="27" t="s">
        <v>9</v>
      </c>
      <c r="B30" s="33" t="s">
        <v>129</v>
      </c>
      <c r="C30" s="33" t="s">
        <v>26</v>
      </c>
      <c r="D30" s="34" t="s">
        <v>432</v>
      </c>
      <c r="E30" s="35" t="s">
        <v>433</v>
      </c>
      <c r="F30" s="36" t="s">
        <v>21</v>
      </c>
      <c r="G30" s="37">
        <v>205</v>
      </c>
      <c r="H30" s="69"/>
      <c r="I30" s="38">
        <f t="shared" si="0"/>
        <v>0</v>
      </c>
    </row>
    <row r="31" spans="1:9" s="28" customFormat="1" ht="23.25" customHeight="1">
      <c r="A31" s="27" t="s">
        <v>9</v>
      </c>
      <c r="B31" s="42" t="s">
        <v>130</v>
      </c>
      <c r="C31" s="42" t="s">
        <v>45</v>
      </c>
      <c r="D31" s="43" t="s">
        <v>434</v>
      </c>
      <c r="E31" s="44" t="s">
        <v>435</v>
      </c>
      <c r="F31" s="45" t="s">
        <v>21</v>
      </c>
      <c r="G31" s="46">
        <v>17.34</v>
      </c>
      <c r="H31" s="75"/>
      <c r="I31" s="47">
        <f t="shared" si="0"/>
        <v>0</v>
      </c>
    </row>
    <row r="32" spans="1:9" s="28" customFormat="1" ht="23.25" customHeight="1">
      <c r="A32" s="27" t="s">
        <v>9</v>
      </c>
      <c r="B32" s="42" t="s">
        <v>132</v>
      </c>
      <c r="C32" s="42" t="s">
        <v>45</v>
      </c>
      <c r="D32" s="43" t="s">
        <v>436</v>
      </c>
      <c r="E32" s="44" t="s">
        <v>437</v>
      </c>
      <c r="F32" s="45" t="s">
        <v>21</v>
      </c>
      <c r="G32" s="46">
        <v>32.64</v>
      </c>
      <c r="H32" s="75"/>
      <c r="I32" s="47">
        <f t="shared" si="0"/>
        <v>0</v>
      </c>
    </row>
    <row r="33" spans="1:9" s="28" customFormat="1" ht="23.25" customHeight="1">
      <c r="A33" s="27" t="s">
        <v>9</v>
      </c>
      <c r="B33" s="42" t="s">
        <v>134</v>
      </c>
      <c r="C33" s="42" t="s">
        <v>45</v>
      </c>
      <c r="D33" s="43" t="s">
        <v>438</v>
      </c>
      <c r="E33" s="44" t="s">
        <v>439</v>
      </c>
      <c r="F33" s="45" t="s">
        <v>21</v>
      </c>
      <c r="G33" s="46">
        <v>159.12</v>
      </c>
      <c r="H33" s="75"/>
      <c r="I33" s="47">
        <f t="shared" si="0"/>
        <v>0</v>
      </c>
    </row>
    <row r="34" spans="1:9" ht="23.25" customHeight="1">
      <c r="A34" s="23" t="s">
        <v>9</v>
      </c>
      <c r="B34" s="33" t="s">
        <v>44</v>
      </c>
      <c r="C34" s="33" t="s">
        <v>26</v>
      </c>
      <c r="D34" s="34" t="s">
        <v>440</v>
      </c>
      <c r="E34" s="35" t="s">
        <v>441</v>
      </c>
      <c r="F34" s="36" t="s">
        <v>21</v>
      </c>
      <c r="G34" s="37">
        <v>27</v>
      </c>
      <c r="H34" s="69"/>
      <c r="I34" s="38">
        <f t="shared" si="0"/>
        <v>0</v>
      </c>
    </row>
    <row r="35" spans="1:9" ht="23.25" customHeight="1">
      <c r="A35" s="23" t="s">
        <v>9</v>
      </c>
      <c r="B35" s="42" t="s">
        <v>139</v>
      </c>
      <c r="C35" s="42" t="s">
        <v>45</v>
      </c>
      <c r="D35" s="43" t="s">
        <v>442</v>
      </c>
      <c r="E35" s="44" t="s">
        <v>443</v>
      </c>
      <c r="F35" s="45" t="s">
        <v>21</v>
      </c>
      <c r="G35" s="46">
        <v>27.54</v>
      </c>
      <c r="H35" s="75"/>
      <c r="I35" s="47">
        <f t="shared" si="0"/>
        <v>0</v>
      </c>
    </row>
    <row r="36" spans="1:9" ht="25.5" customHeight="1">
      <c r="A36" s="23" t="s">
        <v>9</v>
      </c>
      <c r="B36" s="33" t="s">
        <v>141</v>
      </c>
      <c r="C36" s="33" t="s">
        <v>26</v>
      </c>
      <c r="D36" s="34" t="s">
        <v>263</v>
      </c>
      <c r="E36" s="35" t="s">
        <v>264</v>
      </c>
      <c r="F36" s="36" t="s">
        <v>265</v>
      </c>
      <c r="G36" s="78"/>
      <c r="H36" s="69"/>
      <c r="I36" s="38">
        <f t="shared" si="0"/>
        <v>0</v>
      </c>
    </row>
    <row r="37" spans="1:9" ht="27.75" customHeight="1">
      <c r="A37" s="22" t="s">
        <v>9</v>
      </c>
      <c r="B37" s="30"/>
      <c r="C37" s="31" t="s">
        <v>10</v>
      </c>
      <c r="D37" s="32" t="s">
        <v>444</v>
      </c>
      <c r="E37" s="32" t="s">
        <v>445</v>
      </c>
      <c r="F37" s="30"/>
      <c r="G37" s="30"/>
      <c r="H37" s="30"/>
      <c r="I37" s="41">
        <f>SUM(I38:I47)</f>
        <v>0</v>
      </c>
    </row>
    <row r="38" spans="1:9" ht="23.25" customHeight="1">
      <c r="A38" s="23" t="s">
        <v>9</v>
      </c>
      <c r="B38" s="33" t="s">
        <v>144</v>
      </c>
      <c r="C38" s="33" t="s">
        <v>26</v>
      </c>
      <c r="D38" s="34" t="s">
        <v>446</v>
      </c>
      <c r="E38" s="35" t="s">
        <v>447</v>
      </c>
      <c r="F38" s="36" t="s">
        <v>118</v>
      </c>
      <c r="G38" s="37">
        <v>2</v>
      </c>
      <c r="H38" s="69"/>
      <c r="I38" s="38">
        <f aca="true" t="shared" si="1" ref="I38:I47">ROUND(H38*G38,2)</f>
        <v>0</v>
      </c>
    </row>
    <row r="39" spans="1:9" ht="25.5" customHeight="1">
      <c r="A39" s="22" t="s">
        <v>9</v>
      </c>
      <c r="B39" s="33" t="s">
        <v>147</v>
      </c>
      <c r="C39" s="33" t="s">
        <v>26</v>
      </c>
      <c r="D39" s="34" t="s">
        <v>448</v>
      </c>
      <c r="E39" s="35" t="s">
        <v>449</v>
      </c>
      <c r="F39" s="36" t="s">
        <v>118</v>
      </c>
      <c r="G39" s="37">
        <v>2</v>
      </c>
      <c r="H39" s="69"/>
      <c r="I39" s="38">
        <f t="shared" si="1"/>
        <v>0</v>
      </c>
    </row>
    <row r="40" spans="1:9" ht="25.5" customHeight="1">
      <c r="A40" s="23" t="s">
        <v>9</v>
      </c>
      <c r="B40" s="33" t="s">
        <v>150</v>
      </c>
      <c r="C40" s="33" t="s">
        <v>26</v>
      </c>
      <c r="D40" s="34" t="s">
        <v>450</v>
      </c>
      <c r="E40" s="35" t="s">
        <v>451</v>
      </c>
      <c r="F40" s="36" t="s">
        <v>28</v>
      </c>
      <c r="G40" s="37">
        <v>2</v>
      </c>
      <c r="H40" s="69"/>
      <c r="I40" s="38">
        <f t="shared" si="1"/>
        <v>0</v>
      </c>
    </row>
    <row r="41" spans="1:9" ht="25.5" customHeight="1">
      <c r="A41" s="6" t="s">
        <v>9</v>
      </c>
      <c r="B41" s="33" t="s">
        <v>153</v>
      </c>
      <c r="C41" s="33" t="s">
        <v>26</v>
      </c>
      <c r="D41" s="34" t="s">
        <v>452</v>
      </c>
      <c r="E41" s="35" t="s">
        <v>453</v>
      </c>
      <c r="F41" s="36" t="s">
        <v>28</v>
      </c>
      <c r="G41" s="37">
        <v>10</v>
      </c>
      <c r="H41" s="69"/>
      <c r="I41" s="38">
        <f t="shared" si="1"/>
        <v>0</v>
      </c>
    </row>
    <row r="42" spans="1:9" ht="25.5" customHeight="1">
      <c r="A42" s="22" t="s">
        <v>9</v>
      </c>
      <c r="B42" s="33" t="s">
        <v>156</v>
      </c>
      <c r="C42" s="33" t="s">
        <v>26</v>
      </c>
      <c r="D42" s="34" t="s">
        <v>454</v>
      </c>
      <c r="E42" s="35" t="s">
        <v>455</v>
      </c>
      <c r="F42" s="36" t="s">
        <v>118</v>
      </c>
      <c r="G42" s="37">
        <v>1</v>
      </c>
      <c r="H42" s="69"/>
      <c r="I42" s="38">
        <f t="shared" si="1"/>
        <v>0</v>
      </c>
    </row>
    <row r="43" spans="1:9" ht="33.75" customHeight="1">
      <c r="A43" s="23" t="s">
        <v>9</v>
      </c>
      <c r="B43" s="33" t="s">
        <v>161</v>
      </c>
      <c r="C43" s="33" t="s">
        <v>26</v>
      </c>
      <c r="D43" s="34" t="s">
        <v>456</v>
      </c>
      <c r="E43" s="35" t="s">
        <v>457</v>
      </c>
      <c r="F43" s="36" t="s">
        <v>118</v>
      </c>
      <c r="G43" s="37">
        <v>1</v>
      </c>
      <c r="H43" s="69"/>
      <c r="I43" s="38">
        <f t="shared" si="1"/>
        <v>0</v>
      </c>
    </row>
    <row r="44" spans="1:9" ht="23.25" customHeight="1">
      <c r="A44" s="23" t="s">
        <v>9</v>
      </c>
      <c r="B44" s="33" t="s">
        <v>165</v>
      </c>
      <c r="C44" s="33" t="s">
        <v>26</v>
      </c>
      <c r="D44" s="34" t="s">
        <v>458</v>
      </c>
      <c r="E44" s="35" t="s">
        <v>459</v>
      </c>
      <c r="F44" s="36" t="s">
        <v>118</v>
      </c>
      <c r="G44" s="37">
        <v>1</v>
      </c>
      <c r="H44" s="69"/>
      <c r="I44" s="38">
        <f t="shared" si="1"/>
        <v>0</v>
      </c>
    </row>
    <row r="45" spans="1:9" ht="23.25" customHeight="1">
      <c r="A45" s="23" t="s">
        <v>9</v>
      </c>
      <c r="B45" s="33" t="s">
        <v>168</v>
      </c>
      <c r="C45" s="33" t="s">
        <v>26</v>
      </c>
      <c r="D45" s="34" t="s">
        <v>460</v>
      </c>
      <c r="E45" s="35" t="s">
        <v>461</v>
      </c>
      <c r="F45" s="36" t="s">
        <v>118</v>
      </c>
      <c r="G45" s="37">
        <v>2</v>
      </c>
      <c r="H45" s="69"/>
      <c r="I45" s="38">
        <f t="shared" si="1"/>
        <v>0</v>
      </c>
    </row>
    <row r="46" spans="1:9" ht="29.25" customHeight="1">
      <c r="A46" s="23" t="s">
        <v>9</v>
      </c>
      <c r="B46" s="33" t="s">
        <v>171</v>
      </c>
      <c r="C46" s="33" t="s">
        <v>26</v>
      </c>
      <c r="D46" s="34" t="s">
        <v>462</v>
      </c>
      <c r="E46" s="35" t="s">
        <v>463</v>
      </c>
      <c r="F46" s="36" t="s">
        <v>118</v>
      </c>
      <c r="G46" s="37">
        <v>2</v>
      </c>
      <c r="H46" s="69"/>
      <c r="I46" s="38">
        <f t="shared" si="1"/>
        <v>0</v>
      </c>
    </row>
    <row r="47" spans="2:9" ht="24">
      <c r="B47" s="33" t="s">
        <v>174</v>
      </c>
      <c r="C47" s="33" t="s">
        <v>26</v>
      </c>
      <c r="D47" s="34" t="s">
        <v>464</v>
      </c>
      <c r="E47" s="35" t="s">
        <v>465</v>
      </c>
      <c r="F47" s="36" t="s">
        <v>265</v>
      </c>
      <c r="G47" s="78"/>
      <c r="H47" s="69"/>
      <c r="I47" s="38">
        <f t="shared" si="1"/>
        <v>0</v>
      </c>
    </row>
    <row r="48" spans="2:9" ht="15">
      <c r="B48" s="30"/>
      <c r="C48" s="31" t="s">
        <v>10</v>
      </c>
      <c r="D48" s="32" t="s">
        <v>466</v>
      </c>
      <c r="E48" s="32" t="s">
        <v>467</v>
      </c>
      <c r="F48" s="30"/>
      <c r="G48" s="30"/>
      <c r="H48" s="30"/>
      <c r="I48" s="41">
        <f>SUM(I49:I55)</f>
        <v>0</v>
      </c>
    </row>
    <row r="49" spans="2:9" ht="15">
      <c r="B49" s="33" t="s">
        <v>177</v>
      </c>
      <c r="C49" s="33" t="s">
        <v>26</v>
      </c>
      <c r="D49" s="34" t="s">
        <v>468</v>
      </c>
      <c r="E49" s="35" t="s">
        <v>469</v>
      </c>
      <c r="F49" s="36" t="s">
        <v>21</v>
      </c>
      <c r="G49" s="37">
        <v>59</v>
      </c>
      <c r="H49" s="69"/>
      <c r="I49" s="38">
        <f aca="true" t="shared" si="2" ref="I49:I55">ROUND(H49*G49,2)</f>
        <v>0</v>
      </c>
    </row>
    <row r="50" spans="2:9" ht="15">
      <c r="B50" s="33" t="s">
        <v>180</v>
      </c>
      <c r="C50" s="33" t="s">
        <v>26</v>
      </c>
      <c r="D50" s="34" t="s">
        <v>470</v>
      </c>
      <c r="E50" s="35" t="s">
        <v>471</v>
      </c>
      <c r="F50" s="36" t="s">
        <v>21</v>
      </c>
      <c r="G50" s="37">
        <v>130</v>
      </c>
      <c r="H50" s="69"/>
      <c r="I50" s="38">
        <f t="shared" si="2"/>
        <v>0</v>
      </c>
    </row>
    <row r="51" spans="2:9" ht="24">
      <c r="B51" s="33" t="s">
        <v>183</v>
      </c>
      <c r="C51" s="33" t="s">
        <v>26</v>
      </c>
      <c r="D51" s="34" t="s">
        <v>472</v>
      </c>
      <c r="E51" s="35" t="s">
        <v>473</v>
      </c>
      <c r="F51" s="36" t="s">
        <v>21</v>
      </c>
      <c r="G51" s="37">
        <v>2</v>
      </c>
      <c r="H51" s="69"/>
      <c r="I51" s="38">
        <f t="shared" si="2"/>
        <v>0</v>
      </c>
    </row>
    <row r="52" spans="2:9" ht="24">
      <c r="B52" s="33" t="s">
        <v>46</v>
      </c>
      <c r="C52" s="33" t="s">
        <v>26</v>
      </c>
      <c r="D52" s="34" t="s">
        <v>474</v>
      </c>
      <c r="E52" s="35" t="s">
        <v>475</v>
      </c>
      <c r="F52" s="36" t="s">
        <v>21</v>
      </c>
      <c r="G52" s="37">
        <v>18</v>
      </c>
      <c r="H52" s="69"/>
      <c r="I52" s="38">
        <f t="shared" si="2"/>
        <v>0</v>
      </c>
    </row>
    <row r="53" spans="2:9" ht="24">
      <c r="B53" s="33" t="s">
        <v>187</v>
      </c>
      <c r="C53" s="33" t="s">
        <v>26</v>
      </c>
      <c r="D53" s="34" t="s">
        <v>476</v>
      </c>
      <c r="E53" s="35" t="s">
        <v>477</v>
      </c>
      <c r="F53" s="36" t="s">
        <v>21</v>
      </c>
      <c r="G53" s="37">
        <v>16</v>
      </c>
      <c r="H53" s="69"/>
      <c r="I53" s="38">
        <f t="shared" si="2"/>
        <v>0</v>
      </c>
    </row>
    <row r="54" spans="2:9" ht="15">
      <c r="B54" s="33" t="s">
        <v>192</v>
      </c>
      <c r="C54" s="33" t="s">
        <v>26</v>
      </c>
      <c r="D54" s="34" t="s">
        <v>478</v>
      </c>
      <c r="E54" s="35" t="s">
        <v>479</v>
      </c>
      <c r="F54" s="36" t="s">
        <v>21</v>
      </c>
      <c r="G54" s="37">
        <v>36</v>
      </c>
      <c r="H54" s="69"/>
      <c r="I54" s="38">
        <f t="shared" si="2"/>
        <v>0</v>
      </c>
    </row>
    <row r="55" spans="2:9" ht="24">
      <c r="B55" s="33" t="s">
        <v>194</v>
      </c>
      <c r="C55" s="33" t="s">
        <v>26</v>
      </c>
      <c r="D55" s="34" t="s">
        <v>480</v>
      </c>
      <c r="E55" s="35" t="s">
        <v>481</v>
      </c>
      <c r="F55" s="36" t="s">
        <v>265</v>
      </c>
      <c r="G55" s="78"/>
      <c r="H55" s="69"/>
      <c r="I55" s="38">
        <f t="shared" si="2"/>
        <v>0</v>
      </c>
    </row>
    <row r="56" spans="2:9" ht="15">
      <c r="B56" s="30"/>
      <c r="C56" s="31" t="s">
        <v>10</v>
      </c>
      <c r="D56" s="32" t="s">
        <v>482</v>
      </c>
      <c r="E56" s="32" t="s">
        <v>483</v>
      </c>
      <c r="F56" s="30"/>
      <c r="G56" s="30"/>
      <c r="H56" s="30"/>
      <c r="I56" s="41">
        <f>SUM(I57:I80)</f>
        <v>0</v>
      </c>
    </row>
    <row r="57" spans="2:9" ht="24">
      <c r="B57" s="33" t="s">
        <v>197</v>
      </c>
      <c r="C57" s="33" t="s">
        <v>26</v>
      </c>
      <c r="D57" s="34" t="s">
        <v>484</v>
      </c>
      <c r="E57" s="35" t="s">
        <v>485</v>
      </c>
      <c r="F57" s="36" t="s">
        <v>28</v>
      </c>
      <c r="G57" s="37">
        <v>5</v>
      </c>
      <c r="H57" s="69"/>
      <c r="I57" s="38">
        <f aca="true" t="shared" si="3" ref="I57:I80">ROUND(H57*G57,2)</f>
        <v>0</v>
      </c>
    </row>
    <row r="58" spans="2:9" ht="24">
      <c r="B58" s="33" t="s">
        <v>200</v>
      </c>
      <c r="C58" s="33" t="s">
        <v>26</v>
      </c>
      <c r="D58" s="34" t="s">
        <v>486</v>
      </c>
      <c r="E58" s="35" t="s">
        <v>487</v>
      </c>
      <c r="F58" s="36" t="s">
        <v>28</v>
      </c>
      <c r="G58" s="37">
        <v>30</v>
      </c>
      <c r="H58" s="69"/>
      <c r="I58" s="38">
        <f t="shared" si="3"/>
        <v>0</v>
      </c>
    </row>
    <row r="59" spans="2:9" ht="24">
      <c r="B59" s="33" t="s">
        <v>203</v>
      </c>
      <c r="C59" s="33" t="s">
        <v>26</v>
      </c>
      <c r="D59" s="34" t="s">
        <v>488</v>
      </c>
      <c r="E59" s="35" t="s">
        <v>489</v>
      </c>
      <c r="F59" s="36" t="s">
        <v>28</v>
      </c>
      <c r="G59" s="37">
        <v>4</v>
      </c>
      <c r="H59" s="69"/>
      <c r="I59" s="38">
        <f t="shared" si="3"/>
        <v>0</v>
      </c>
    </row>
    <row r="60" spans="2:9" ht="24">
      <c r="B60" s="33" t="s">
        <v>206</v>
      </c>
      <c r="C60" s="33" t="s">
        <v>26</v>
      </c>
      <c r="D60" s="34" t="s">
        <v>490</v>
      </c>
      <c r="E60" s="35" t="s">
        <v>491</v>
      </c>
      <c r="F60" s="36" t="s">
        <v>28</v>
      </c>
      <c r="G60" s="37">
        <v>10</v>
      </c>
      <c r="H60" s="69"/>
      <c r="I60" s="38">
        <f t="shared" si="3"/>
        <v>0</v>
      </c>
    </row>
    <row r="61" spans="2:9" ht="24">
      <c r="B61" s="33" t="s">
        <v>209</v>
      </c>
      <c r="C61" s="33" t="s">
        <v>26</v>
      </c>
      <c r="D61" s="34" t="s">
        <v>492</v>
      </c>
      <c r="E61" s="35" t="s">
        <v>493</v>
      </c>
      <c r="F61" s="36" t="s">
        <v>28</v>
      </c>
      <c r="G61" s="37">
        <v>1</v>
      </c>
      <c r="H61" s="69"/>
      <c r="I61" s="38">
        <f t="shared" si="3"/>
        <v>0</v>
      </c>
    </row>
    <row r="62" spans="2:9" ht="24">
      <c r="B62" s="33" t="s">
        <v>287</v>
      </c>
      <c r="C62" s="33" t="s">
        <v>26</v>
      </c>
      <c r="D62" s="34" t="s">
        <v>494</v>
      </c>
      <c r="E62" s="35" t="s">
        <v>495</v>
      </c>
      <c r="F62" s="36" t="s">
        <v>28</v>
      </c>
      <c r="G62" s="37">
        <v>1</v>
      </c>
      <c r="H62" s="69"/>
      <c r="I62" s="38">
        <f t="shared" si="3"/>
        <v>0</v>
      </c>
    </row>
    <row r="63" spans="2:9" ht="24">
      <c r="B63" s="33" t="s">
        <v>290</v>
      </c>
      <c r="C63" s="33" t="s">
        <v>26</v>
      </c>
      <c r="D63" s="34" t="s">
        <v>496</v>
      </c>
      <c r="E63" s="35" t="s">
        <v>497</v>
      </c>
      <c r="F63" s="36" t="s">
        <v>28</v>
      </c>
      <c r="G63" s="37">
        <v>1</v>
      </c>
      <c r="H63" s="69"/>
      <c r="I63" s="38">
        <f>ROUND(H63*G63,2)</f>
        <v>0</v>
      </c>
    </row>
    <row r="64" spans="2:9" ht="15">
      <c r="B64" s="33" t="s">
        <v>574</v>
      </c>
      <c r="C64" s="33" t="s">
        <v>26</v>
      </c>
      <c r="D64" s="34" t="s">
        <v>576</v>
      </c>
      <c r="E64" s="35" t="s">
        <v>575</v>
      </c>
      <c r="F64" s="36" t="s">
        <v>28</v>
      </c>
      <c r="G64" s="37">
        <v>1</v>
      </c>
      <c r="H64" s="69"/>
      <c r="I64" s="38">
        <f t="shared" si="3"/>
        <v>0</v>
      </c>
    </row>
    <row r="65" spans="2:9" ht="24">
      <c r="B65" s="33" t="s">
        <v>293</v>
      </c>
      <c r="C65" s="33" t="s">
        <v>26</v>
      </c>
      <c r="D65" s="34" t="s">
        <v>498</v>
      </c>
      <c r="E65" s="35" t="s">
        <v>499</v>
      </c>
      <c r="F65" s="36" t="s">
        <v>28</v>
      </c>
      <c r="G65" s="37">
        <v>1</v>
      </c>
      <c r="H65" s="69"/>
      <c r="I65" s="38">
        <f t="shared" si="3"/>
        <v>0</v>
      </c>
    </row>
    <row r="66" spans="2:9" ht="15">
      <c r="B66" s="33" t="s">
        <v>296</v>
      </c>
      <c r="C66" s="33" t="s">
        <v>26</v>
      </c>
      <c r="D66" s="34" t="s">
        <v>500</v>
      </c>
      <c r="E66" s="35" t="s">
        <v>501</v>
      </c>
      <c r="F66" s="36" t="s">
        <v>118</v>
      </c>
      <c r="G66" s="37">
        <v>1</v>
      </c>
      <c r="H66" s="69"/>
      <c r="I66" s="38">
        <f t="shared" si="3"/>
        <v>0</v>
      </c>
    </row>
    <row r="67" spans="2:9" ht="15">
      <c r="B67" s="33" t="s">
        <v>299</v>
      </c>
      <c r="C67" s="33" t="s">
        <v>26</v>
      </c>
      <c r="D67" s="34" t="s">
        <v>502</v>
      </c>
      <c r="E67" s="35" t="s">
        <v>503</v>
      </c>
      <c r="F67" s="36" t="s">
        <v>118</v>
      </c>
      <c r="G67" s="37">
        <v>1</v>
      </c>
      <c r="H67" s="69"/>
      <c r="I67" s="38">
        <f t="shared" si="3"/>
        <v>0</v>
      </c>
    </row>
    <row r="68" spans="2:9" ht="15">
      <c r="B68" s="33" t="s">
        <v>302</v>
      </c>
      <c r="C68" s="33" t="s">
        <v>26</v>
      </c>
      <c r="D68" s="34" t="s">
        <v>504</v>
      </c>
      <c r="E68" s="35" t="s">
        <v>505</v>
      </c>
      <c r="F68" s="36" t="s">
        <v>28</v>
      </c>
      <c r="G68" s="37">
        <v>2</v>
      </c>
      <c r="H68" s="69"/>
      <c r="I68" s="38">
        <f t="shared" si="3"/>
        <v>0</v>
      </c>
    </row>
    <row r="69" spans="2:9" ht="15">
      <c r="B69" s="33" t="s">
        <v>305</v>
      </c>
      <c r="C69" s="33" t="s">
        <v>26</v>
      </c>
      <c r="D69" s="34" t="s">
        <v>506</v>
      </c>
      <c r="E69" s="35" t="s">
        <v>507</v>
      </c>
      <c r="F69" s="36" t="s">
        <v>28</v>
      </c>
      <c r="G69" s="37">
        <v>1</v>
      </c>
      <c r="H69" s="69"/>
      <c r="I69" s="38">
        <f t="shared" si="3"/>
        <v>0</v>
      </c>
    </row>
    <row r="70" spans="2:9" ht="15">
      <c r="B70" s="33" t="s">
        <v>308</v>
      </c>
      <c r="C70" s="33" t="s">
        <v>26</v>
      </c>
      <c r="D70" s="34" t="s">
        <v>508</v>
      </c>
      <c r="E70" s="35" t="s">
        <v>509</v>
      </c>
      <c r="F70" s="36" t="s">
        <v>28</v>
      </c>
      <c r="G70" s="37">
        <v>4</v>
      </c>
      <c r="H70" s="69"/>
      <c r="I70" s="38">
        <f t="shared" si="3"/>
        <v>0</v>
      </c>
    </row>
    <row r="71" spans="2:9" ht="15">
      <c r="B71" s="33" t="s">
        <v>311</v>
      </c>
      <c r="C71" s="33" t="s">
        <v>26</v>
      </c>
      <c r="D71" s="34" t="s">
        <v>510</v>
      </c>
      <c r="E71" s="35" t="s">
        <v>511</v>
      </c>
      <c r="F71" s="36" t="s">
        <v>28</v>
      </c>
      <c r="G71" s="37">
        <v>2</v>
      </c>
      <c r="H71" s="69"/>
      <c r="I71" s="38">
        <f t="shared" si="3"/>
        <v>0</v>
      </c>
    </row>
    <row r="72" spans="2:9" ht="15">
      <c r="B72" s="33" t="s">
        <v>314</v>
      </c>
      <c r="C72" s="33" t="s">
        <v>26</v>
      </c>
      <c r="D72" s="34" t="s">
        <v>512</v>
      </c>
      <c r="E72" s="35" t="s">
        <v>513</v>
      </c>
      <c r="F72" s="36" t="s">
        <v>28</v>
      </c>
      <c r="G72" s="37">
        <v>2</v>
      </c>
      <c r="H72" s="69"/>
      <c r="I72" s="38">
        <f t="shared" si="3"/>
        <v>0</v>
      </c>
    </row>
    <row r="73" spans="2:9" ht="15">
      <c r="B73" s="33" t="s">
        <v>317</v>
      </c>
      <c r="C73" s="33" t="s">
        <v>26</v>
      </c>
      <c r="D73" s="34" t="s">
        <v>514</v>
      </c>
      <c r="E73" s="35" t="s">
        <v>515</v>
      </c>
      <c r="F73" s="36" t="s">
        <v>28</v>
      </c>
      <c r="G73" s="37">
        <v>8</v>
      </c>
      <c r="H73" s="69"/>
      <c r="I73" s="38">
        <f t="shared" si="3"/>
        <v>0</v>
      </c>
    </row>
    <row r="74" spans="2:9" ht="15">
      <c r="B74" s="33" t="s">
        <v>322</v>
      </c>
      <c r="C74" s="33" t="s">
        <v>26</v>
      </c>
      <c r="D74" s="34" t="s">
        <v>516</v>
      </c>
      <c r="E74" s="35" t="s">
        <v>517</v>
      </c>
      <c r="F74" s="36" t="s">
        <v>28</v>
      </c>
      <c r="G74" s="37">
        <v>1</v>
      </c>
      <c r="H74" s="69"/>
      <c r="I74" s="38">
        <f t="shared" si="3"/>
        <v>0</v>
      </c>
    </row>
    <row r="75" spans="2:9" ht="15">
      <c r="B75" s="33" t="s">
        <v>325</v>
      </c>
      <c r="C75" s="33" t="s">
        <v>26</v>
      </c>
      <c r="D75" s="34" t="s">
        <v>518</v>
      </c>
      <c r="E75" s="35" t="s">
        <v>519</v>
      </c>
      <c r="F75" s="36" t="s">
        <v>28</v>
      </c>
      <c r="G75" s="37">
        <v>1</v>
      </c>
      <c r="H75" s="69"/>
      <c r="I75" s="38">
        <f t="shared" si="3"/>
        <v>0</v>
      </c>
    </row>
    <row r="76" spans="2:9" ht="15">
      <c r="B76" s="33" t="s">
        <v>328</v>
      </c>
      <c r="C76" s="33" t="s">
        <v>26</v>
      </c>
      <c r="D76" s="34" t="s">
        <v>520</v>
      </c>
      <c r="E76" s="35" t="s">
        <v>521</v>
      </c>
      <c r="F76" s="36" t="s">
        <v>28</v>
      </c>
      <c r="G76" s="37">
        <v>3</v>
      </c>
      <c r="H76" s="69"/>
      <c r="I76" s="38">
        <f t="shared" si="3"/>
        <v>0</v>
      </c>
    </row>
    <row r="77" spans="2:9" ht="15">
      <c r="B77" s="33" t="s">
        <v>331</v>
      </c>
      <c r="C77" s="33" t="s">
        <v>26</v>
      </c>
      <c r="D77" s="34" t="s">
        <v>522</v>
      </c>
      <c r="E77" s="35" t="s">
        <v>523</v>
      </c>
      <c r="F77" s="36" t="s">
        <v>28</v>
      </c>
      <c r="G77" s="37">
        <v>1</v>
      </c>
      <c r="H77" s="69"/>
      <c r="I77" s="38">
        <f t="shared" si="3"/>
        <v>0</v>
      </c>
    </row>
    <row r="78" spans="2:9" ht="15">
      <c r="B78" s="33" t="s">
        <v>334</v>
      </c>
      <c r="C78" s="33" t="s">
        <v>26</v>
      </c>
      <c r="D78" s="34" t="s">
        <v>524</v>
      </c>
      <c r="E78" s="35" t="s">
        <v>525</v>
      </c>
      <c r="F78" s="36" t="s">
        <v>28</v>
      </c>
      <c r="G78" s="37">
        <v>5</v>
      </c>
      <c r="H78" s="69"/>
      <c r="I78" s="38">
        <f t="shared" si="3"/>
        <v>0</v>
      </c>
    </row>
    <row r="79" spans="2:9" ht="24">
      <c r="B79" s="33" t="s">
        <v>337</v>
      </c>
      <c r="C79" s="33" t="s">
        <v>26</v>
      </c>
      <c r="D79" s="34" t="s">
        <v>526</v>
      </c>
      <c r="E79" s="35" t="s">
        <v>527</v>
      </c>
      <c r="F79" s="36" t="s">
        <v>28</v>
      </c>
      <c r="G79" s="37">
        <v>8</v>
      </c>
      <c r="H79" s="69"/>
      <c r="I79" s="38">
        <f t="shared" si="3"/>
        <v>0</v>
      </c>
    </row>
    <row r="80" spans="2:9" ht="24">
      <c r="B80" s="33" t="s">
        <v>340</v>
      </c>
      <c r="C80" s="33" t="s">
        <v>26</v>
      </c>
      <c r="D80" s="34" t="s">
        <v>528</v>
      </c>
      <c r="E80" s="35" t="s">
        <v>529</v>
      </c>
      <c r="F80" s="36" t="s">
        <v>265</v>
      </c>
      <c r="G80" s="78"/>
      <c r="H80" s="69"/>
      <c r="I80" s="38">
        <f t="shared" si="3"/>
        <v>0</v>
      </c>
    </row>
    <row r="81" spans="2:9" ht="15">
      <c r="B81" s="30"/>
      <c r="C81" s="31" t="s">
        <v>10</v>
      </c>
      <c r="D81" s="32" t="s">
        <v>29</v>
      </c>
      <c r="E81" s="32" t="s">
        <v>30</v>
      </c>
      <c r="F81" s="30"/>
      <c r="G81" s="30"/>
      <c r="H81" s="30"/>
      <c r="I81" s="41">
        <f>SUM(I82:I83)</f>
        <v>0</v>
      </c>
    </row>
    <row r="82" spans="2:9" ht="15">
      <c r="B82" s="33" t="s">
        <v>343</v>
      </c>
      <c r="C82" s="33" t="s">
        <v>26</v>
      </c>
      <c r="D82" s="34" t="s">
        <v>530</v>
      </c>
      <c r="E82" s="35" t="s">
        <v>531</v>
      </c>
      <c r="F82" s="36" t="s">
        <v>284</v>
      </c>
      <c r="G82" s="37">
        <v>50</v>
      </c>
      <c r="H82" s="69"/>
      <c r="I82" s="38">
        <f>ROUND(H82*G82,2)</f>
        <v>0</v>
      </c>
    </row>
    <row r="83" spans="2:9" ht="24">
      <c r="B83" s="33" t="s">
        <v>346</v>
      </c>
      <c r="C83" s="33" t="s">
        <v>26</v>
      </c>
      <c r="D83" s="34" t="s">
        <v>318</v>
      </c>
      <c r="E83" s="35" t="s">
        <v>319</v>
      </c>
      <c r="F83" s="36" t="s">
        <v>265</v>
      </c>
      <c r="G83" s="78"/>
      <c r="H83" s="69"/>
      <c r="I83" s="38">
        <f>ROUND(H83*G83,2)</f>
        <v>0</v>
      </c>
    </row>
    <row r="84" spans="2:9" ht="15">
      <c r="B84" s="30"/>
      <c r="C84" s="31" t="s">
        <v>10</v>
      </c>
      <c r="D84" s="32" t="s">
        <v>90</v>
      </c>
      <c r="E84" s="32" t="s">
        <v>352</v>
      </c>
      <c r="F84" s="30"/>
      <c r="G84" s="30"/>
      <c r="H84" s="30"/>
      <c r="I84" s="41">
        <f>SUM(I85)</f>
        <v>0</v>
      </c>
    </row>
    <row r="85" spans="2:9" ht="24">
      <c r="B85" s="33" t="s">
        <v>349</v>
      </c>
      <c r="C85" s="33" t="s">
        <v>26</v>
      </c>
      <c r="D85" s="34" t="s">
        <v>532</v>
      </c>
      <c r="E85" s="35" t="s">
        <v>533</v>
      </c>
      <c r="F85" s="36" t="s">
        <v>21</v>
      </c>
      <c r="G85" s="37">
        <v>36</v>
      </c>
      <c r="H85" s="69"/>
      <c r="I85" s="38">
        <f>ROUND(H85*G85,2)</f>
        <v>0</v>
      </c>
    </row>
    <row r="86" spans="2:9" ht="15.75">
      <c r="B86" s="30"/>
      <c r="C86" s="31" t="s">
        <v>10</v>
      </c>
      <c r="D86" s="39" t="s">
        <v>45</v>
      </c>
      <c r="E86" s="39" t="s">
        <v>534</v>
      </c>
      <c r="F86" s="30"/>
      <c r="G86" s="30"/>
      <c r="H86" s="30"/>
      <c r="I86" s="40">
        <f>SUM(I87)</f>
        <v>0</v>
      </c>
    </row>
    <row r="87" spans="2:9" ht="15">
      <c r="B87" s="30"/>
      <c r="C87" s="31" t="s">
        <v>10</v>
      </c>
      <c r="D87" s="32" t="s">
        <v>535</v>
      </c>
      <c r="E87" s="32" t="s">
        <v>536</v>
      </c>
      <c r="F87" s="30"/>
      <c r="G87" s="30"/>
      <c r="H87" s="30"/>
      <c r="I87" s="41">
        <f>SUM(I88:I91)</f>
        <v>0</v>
      </c>
    </row>
    <row r="88" spans="2:9" ht="15">
      <c r="B88" s="33" t="s">
        <v>353</v>
      </c>
      <c r="C88" s="33" t="s">
        <v>45</v>
      </c>
      <c r="D88" s="34" t="s">
        <v>537</v>
      </c>
      <c r="E88" s="35" t="s">
        <v>538</v>
      </c>
      <c r="F88" s="36" t="s">
        <v>28</v>
      </c>
      <c r="G88" s="37">
        <v>2</v>
      </c>
      <c r="H88" s="69"/>
      <c r="I88" s="38">
        <f>ROUND(H88*G88,2)</f>
        <v>0</v>
      </c>
    </row>
    <row r="89" spans="2:9" ht="15">
      <c r="B89" s="33" t="s">
        <v>356</v>
      </c>
      <c r="C89" s="33" t="s">
        <v>45</v>
      </c>
      <c r="D89" s="34" t="s">
        <v>539</v>
      </c>
      <c r="E89" s="35" t="s">
        <v>540</v>
      </c>
      <c r="F89" s="36" t="s">
        <v>28</v>
      </c>
      <c r="G89" s="37">
        <v>4</v>
      </c>
      <c r="H89" s="69"/>
      <c r="I89" s="38">
        <f>ROUND(H89*G89,2)</f>
        <v>0</v>
      </c>
    </row>
    <row r="90" spans="2:9" ht="15">
      <c r="B90" s="42" t="s">
        <v>359</v>
      </c>
      <c r="C90" s="42" t="s">
        <v>45</v>
      </c>
      <c r="D90" s="43" t="s">
        <v>541</v>
      </c>
      <c r="E90" s="44" t="s">
        <v>542</v>
      </c>
      <c r="F90" s="45" t="s">
        <v>28</v>
      </c>
      <c r="G90" s="46">
        <v>2</v>
      </c>
      <c r="H90" s="75"/>
      <c r="I90" s="47">
        <f>ROUND(H90*G90,2)</f>
        <v>0</v>
      </c>
    </row>
    <row r="91" spans="2:9" ht="15">
      <c r="B91" s="42" t="s">
        <v>362</v>
      </c>
      <c r="C91" s="42" t="s">
        <v>45</v>
      </c>
      <c r="D91" s="43" t="s">
        <v>543</v>
      </c>
      <c r="E91" s="44" t="s">
        <v>544</v>
      </c>
      <c r="F91" s="45" t="s">
        <v>28</v>
      </c>
      <c r="G91" s="46">
        <v>4</v>
      </c>
      <c r="H91" s="75"/>
      <c r="I91" s="47">
        <f>ROUND(H91*G91,2)</f>
        <v>0</v>
      </c>
    </row>
    <row r="92" spans="2:9" ht="15.75">
      <c r="B92" s="30"/>
      <c r="C92" s="31" t="s">
        <v>10</v>
      </c>
      <c r="D92" s="39" t="s">
        <v>545</v>
      </c>
      <c r="E92" s="39" t="s">
        <v>546</v>
      </c>
      <c r="F92" s="30"/>
      <c r="G92" s="30"/>
      <c r="H92" s="30"/>
      <c r="I92" s="40">
        <f>SUM(I93:I95)</f>
        <v>0</v>
      </c>
    </row>
    <row r="93" spans="2:9" ht="15">
      <c r="B93" s="33" t="s">
        <v>365</v>
      </c>
      <c r="C93" s="33" t="s">
        <v>545</v>
      </c>
      <c r="D93" s="34" t="s">
        <v>547</v>
      </c>
      <c r="E93" s="35" t="s">
        <v>548</v>
      </c>
      <c r="F93" s="36" t="s">
        <v>164</v>
      </c>
      <c r="G93" s="37">
        <v>72</v>
      </c>
      <c r="H93" s="69"/>
      <c r="I93" s="38">
        <f>ROUND(H93*G93,2)</f>
        <v>0</v>
      </c>
    </row>
    <row r="94" spans="2:9" ht="24">
      <c r="B94" s="33" t="s">
        <v>368</v>
      </c>
      <c r="C94" s="33" t="s">
        <v>545</v>
      </c>
      <c r="D94" s="34" t="s">
        <v>549</v>
      </c>
      <c r="E94" s="35" t="s">
        <v>550</v>
      </c>
      <c r="F94" s="36" t="s">
        <v>164</v>
      </c>
      <c r="G94" s="37">
        <v>20</v>
      </c>
      <c r="H94" s="69"/>
      <c r="I94" s="38">
        <f>ROUND(H94*G94,2)</f>
        <v>0</v>
      </c>
    </row>
    <row r="95" spans="2:9" ht="15">
      <c r="B95" s="33" t="s">
        <v>551</v>
      </c>
      <c r="C95" s="33" t="s">
        <v>545</v>
      </c>
      <c r="D95" s="34" t="s">
        <v>552</v>
      </c>
      <c r="E95" s="35" t="s">
        <v>553</v>
      </c>
      <c r="F95" s="36" t="s">
        <v>164</v>
      </c>
      <c r="G95" s="37">
        <v>30</v>
      </c>
      <c r="H95" s="69"/>
      <c r="I95" s="38">
        <f>ROUND(H95*G95,2)</f>
        <v>0</v>
      </c>
    </row>
    <row r="96" spans="2:9" ht="15.75">
      <c r="B96" s="30"/>
      <c r="C96" s="31" t="s">
        <v>10</v>
      </c>
      <c r="D96" s="39" t="s">
        <v>554</v>
      </c>
      <c r="E96" s="39" t="s">
        <v>555</v>
      </c>
      <c r="F96" s="30"/>
      <c r="G96" s="30"/>
      <c r="H96" s="30"/>
      <c r="I96" s="40">
        <f>SUM(I97:I99)</f>
        <v>0</v>
      </c>
    </row>
    <row r="97" spans="2:9" ht="15">
      <c r="B97" s="33" t="s">
        <v>556</v>
      </c>
      <c r="C97" s="33" t="s">
        <v>554</v>
      </c>
      <c r="D97" s="34" t="s">
        <v>557</v>
      </c>
      <c r="E97" s="35" t="s">
        <v>558</v>
      </c>
      <c r="F97" s="36" t="s">
        <v>16</v>
      </c>
      <c r="G97" s="37">
        <v>1</v>
      </c>
      <c r="H97" s="69"/>
      <c r="I97" s="38">
        <f>ROUND(H97*G97,2)</f>
        <v>0</v>
      </c>
    </row>
    <row r="98" spans="2:9" ht="15">
      <c r="B98" s="33" t="s">
        <v>559</v>
      </c>
      <c r="C98" s="33" t="s">
        <v>554</v>
      </c>
      <c r="D98" s="34" t="s">
        <v>560</v>
      </c>
      <c r="E98" s="35" t="s">
        <v>69</v>
      </c>
      <c r="F98" s="36" t="s">
        <v>16</v>
      </c>
      <c r="G98" s="37">
        <v>1</v>
      </c>
      <c r="H98" s="69"/>
      <c r="I98" s="38">
        <f>ROUND(H98*G98,2)</f>
        <v>0</v>
      </c>
    </row>
    <row r="99" spans="2:9" ht="15">
      <c r="B99" s="33" t="s">
        <v>561</v>
      </c>
      <c r="C99" s="33" t="s">
        <v>554</v>
      </c>
      <c r="D99" s="34" t="s">
        <v>562</v>
      </c>
      <c r="E99" s="35" t="s">
        <v>563</v>
      </c>
      <c r="F99" s="36" t="s">
        <v>16</v>
      </c>
      <c r="G99" s="37">
        <v>1</v>
      </c>
      <c r="H99" s="69"/>
      <c r="I99" s="38">
        <f>ROUND(H99*G99,2)</f>
        <v>0</v>
      </c>
    </row>
  </sheetData>
  <sheetProtection/>
  <mergeCells count="8">
    <mergeCell ref="D9:F9"/>
    <mergeCell ref="H9:I9"/>
    <mergeCell ref="A2:I2"/>
    <mergeCell ref="D4:I4"/>
    <mergeCell ref="D6:F6"/>
    <mergeCell ref="H6:I6"/>
    <mergeCell ref="D8:F8"/>
    <mergeCell ref="H8:I8"/>
  </mergeCells>
  <printOptions/>
  <pageMargins left="0.4330708661417323" right="0.2362204724409449" top="0.7480314960629921" bottom="0.7480314960629921" header="0.31496062992125984" footer="0.31496062992125984"/>
  <pageSetup fitToHeight="0" fitToWidth="1" horizontalDpi="600" verticalDpi="600" orientation="portrait" paperSize="9" scale="76" r:id="rId1"/>
</worksheet>
</file>

<file path=xl/worksheets/sheet7.xml><?xml version="1.0" encoding="utf-8"?>
<worksheet xmlns="http://schemas.openxmlformats.org/spreadsheetml/2006/main" xmlns:r="http://schemas.openxmlformats.org/officeDocument/2006/relationships">
  <sheetPr>
    <tabColor rgb="FF92D050"/>
    <outlinePr summaryBelow="0"/>
    <pageSetUpPr fitToPage="1"/>
  </sheetPr>
  <dimension ref="A2:I63"/>
  <sheetViews>
    <sheetView showGridLines="0" view="pageBreakPreview" zoomScale="115" zoomScaleSheetLayoutView="115" zoomScalePageLayoutView="0" workbookViewId="0" topLeftCell="A46">
      <selection activeCell="I42" sqref="I42"/>
    </sheetView>
  </sheetViews>
  <sheetFormatPr defaultColWidth="9.140625" defaultRowHeight="15"/>
  <cols>
    <col min="1" max="1" width="4.28125" style="0" customWidth="1"/>
    <col min="2" max="2" width="4.57421875" style="0" customWidth="1"/>
    <col min="3" max="3" width="8.140625" style="0" customWidth="1"/>
    <col min="4" max="4" width="13.7109375" style="0" customWidth="1"/>
    <col min="5" max="5" width="50.421875" style="0" customWidth="1"/>
    <col min="6" max="6" width="6.7109375" style="0" customWidth="1"/>
    <col min="7" max="7" width="10.7109375" style="0" customWidth="1"/>
    <col min="8" max="8" width="12.28125" style="0" customWidth="1"/>
    <col min="9" max="9" width="16.140625" style="0" customWidth="1"/>
  </cols>
  <sheetData>
    <row r="2" spans="1:9" ht="21">
      <c r="A2" s="187" t="s">
        <v>61</v>
      </c>
      <c r="B2" s="188"/>
      <c r="C2" s="188"/>
      <c r="D2" s="188"/>
      <c r="E2" s="188"/>
      <c r="F2" s="188"/>
      <c r="G2" s="188"/>
      <c r="H2" s="188"/>
      <c r="I2" s="188"/>
    </row>
    <row r="3" spans="1:9" ht="15">
      <c r="A3" s="50"/>
      <c r="B3" s="50"/>
      <c r="C3" s="50"/>
      <c r="D3" s="50"/>
      <c r="E3" s="50"/>
      <c r="F3" s="50"/>
      <c r="G3" s="50"/>
      <c r="H3" s="50"/>
      <c r="I3" s="50"/>
    </row>
    <row r="4" spans="1:9" ht="18" customHeight="1">
      <c r="A4" s="3" t="s">
        <v>33</v>
      </c>
      <c r="B4" s="50"/>
      <c r="C4" s="50"/>
      <c r="D4" s="189" t="s">
        <v>1008</v>
      </c>
      <c r="E4" s="173"/>
      <c r="F4" s="173"/>
      <c r="G4" s="173"/>
      <c r="H4" s="173"/>
      <c r="I4" s="173"/>
    </row>
    <row r="5" spans="1:9" ht="15">
      <c r="A5" s="50"/>
      <c r="B5" s="50"/>
      <c r="C5" s="50"/>
      <c r="D5" s="50"/>
      <c r="E5" s="50"/>
      <c r="F5" s="50"/>
      <c r="G5" s="50"/>
      <c r="H5" s="50"/>
      <c r="I5" s="50"/>
    </row>
    <row r="6" spans="1:9" ht="15">
      <c r="A6" s="4" t="s">
        <v>34</v>
      </c>
      <c r="B6" s="50"/>
      <c r="C6" s="50"/>
      <c r="D6" s="190" t="s">
        <v>60</v>
      </c>
      <c r="E6" s="173"/>
      <c r="F6" s="173"/>
      <c r="G6" s="4" t="s">
        <v>35</v>
      </c>
      <c r="H6" s="170" t="s">
        <v>96</v>
      </c>
      <c r="I6" s="171"/>
    </row>
    <row r="7" spans="1:9" ht="15">
      <c r="A7" s="50"/>
      <c r="B7" s="50"/>
      <c r="C7" s="50"/>
      <c r="D7" s="50"/>
      <c r="E7" s="50"/>
      <c r="F7" s="50"/>
      <c r="G7" s="50"/>
      <c r="H7" s="50"/>
      <c r="I7" s="50"/>
    </row>
    <row r="8" spans="1:9" ht="15">
      <c r="A8" s="4" t="s">
        <v>36</v>
      </c>
      <c r="B8" s="50"/>
      <c r="C8" s="50"/>
      <c r="D8" s="172" t="s">
        <v>37</v>
      </c>
      <c r="E8" s="173"/>
      <c r="F8" s="173"/>
      <c r="G8" s="4" t="s">
        <v>38</v>
      </c>
      <c r="H8" s="172" t="s">
        <v>1004</v>
      </c>
      <c r="I8" s="173"/>
    </row>
    <row r="9" spans="1:9" ht="15">
      <c r="A9" s="4" t="s">
        <v>39</v>
      </c>
      <c r="B9" s="50"/>
      <c r="C9" s="50"/>
      <c r="D9" s="186" t="s">
        <v>88</v>
      </c>
      <c r="E9" s="173"/>
      <c r="F9" s="173"/>
      <c r="G9" s="4" t="s">
        <v>40</v>
      </c>
      <c r="H9" s="172"/>
      <c r="I9" s="173"/>
    </row>
    <row r="11" spans="1:9" ht="29.25" customHeight="1">
      <c r="A11" s="1" t="s">
        <v>0</v>
      </c>
      <c r="B11" s="1" t="s">
        <v>1</v>
      </c>
      <c r="C11" s="1" t="s">
        <v>2</v>
      </c>
      <c r="D11" s="1" t="s">
        <v>3</v>
      </c>
      <c r="E11" s="1" t="s">
        <v>4</v>
      </c>
      <c r="F11" s="1" t="s">
        <v>5</v>
      </c>
      <c r="G11" s="1" t="s">
        <v>6</v>
      </c>
      <c r="H11" s="1" t="s">
        <v>7</v>
      </c>
      <c r="I11" s="1" t="s">
        <v>8</v>
      </c>
    </row>
    <row r="12" spans="1:9" ht="17.25" customHeight="1">
      <c r="A12" s="76"/>
      <c r="B12" s="51"/>
      <c r="C12" s="52"/>
      <c r="D12" s="53"/>
      <c r="E12" s="72" t="s">
        <v>566</v>
      </c>
      <c r="F12" s="73"/>
      <c r="G12" s="73"/>
      <c r="H12" s="73"/>
      <c r="I12" s="74">
        <f>SUM(I13+I23)</f>
        <v>0</v>
      </c>
    </row>
    <row r="13" spans="1:9" ht="17.25" customHeight="1">
      <c r="A13" s="76" t="s">
        <v>9</v>
      </c>
      <c r="B13" s="51"/>
      <c r="C13" s="52" t="s">
        <v>10</v>
      </c>
      <c r="D13" s="53" t="s">
        <v>11</v>
      </c>
      <c r="E13" s="53" t="s">
        <v>12</v>
      </c>
      <c r="F13" s="51"/>
      <c r="G13" s="51"/>
      <c r="H13" s="51"/>
      <c r="I13" s="54">
        <f>SUM(I14+I16+I21)</f>
        <v>0</v>
      </c>
    </row>
    <row r="14" spans="1:9" ht="17.25" customHeight="1">
      <c r="A14" s="22" t="s">
        <v>9</v>
      </c>
      <c r="B14" s="51"/>
      <c r="C14" s="52" t="s">
        <v>10</v>
      </c>
      <c r="D14" s="55" t="s">
        <v>17</v>
      </c>
      <c r="E14" s="55" t="s">
        <v>18</v>
      </c>
      <c r="F14" s="51"/>
      <c r="G14" s="51"/>
      <c r="H14" s="51"/>
      <c r="I14" s="56">
        <f>SUM(I15)</f>
        <v>0</v>
      </c>
    </row>
    <row r="15" spans="1:9" ht="21.75" customHeight="1">
      <c r="A15" s="23" t="s">
        <v>9</v>
      </c>
      <c r="B15" s="57" t="s">
        <v>42</v>
      </c>
      <c r="C15" s="57" t="s">
        <v>11</v>
      </c>
      <c r="D15" s="58" t="s">
        <v>97</v>
      </c>
      <c r="E15" s="59" t="s">
        <v>98</v>
      </c>
      <c r="F15" s="60" t="s">
        <v>19</v>
      </c>
      <c r="G15" s="61">
        <v>40</v>
      </c>
      <c r="H15" s="70"/>
      <c r="I15" s="62">
        <f>ROUND(H15*G15,2)</f>
        <v>0</v>
      </c>
    </row>
    <row r="16" spans="1:9" ht="36.75" customHeight="1">
      <c r="A16" s="23" t="s">
        <v>9</v>
      </c>
      <c r="B16" s="51"/>
      <c r="C16" s="52" t="s">
        <v>10</v>
      </c>
      <c r="D16" s="55" t="s">
        <v>22</v>
      </c>
      <c r="E16" s="55" t="s">
        <v>23</v>
      </c>
      <c r="F16" s="51"/>
      <c r="G16" s="51"/>
      <c r="H16" s="51"/>
      <c r="I16" s="56">
        <f>SUM(I17:I20)</f>
        <v>0</v>
      </c>
    </row>
    <row r="17" spans="1:9" ht="26.25" customHeight="1">
      <c r="A17" s="22" t="s">
        <v>9</v>
      </c>
      <c r="B17" s="57" t="s">
        <v>43</v>
      </c>
      <c r="C17" s="57" t="s">
        <v>11</v>
      </c>
      <c r="D17" s="58" t="s">
        <v>99</v>
      </c>
      <c r="E17" s="59" t="s">
        <v>100</v>
      </c>
      <c r="F17" s="60" t="s">
        <v>101</v>
      </c>
      <c r="G17" s="61">
        <v>0.12</v>
      </c>
      <c r="H17" s="70"/>
      <c r="I17" s="62">
        <f>ROUND(H17*G17,2)</f>
        <v>0</v>
      </c>
    </row>
    <row r="18" spans="1:9" ht="25.5" customHeight="1">
      <c r="A18" s="23" t="s">
        <v>9</v>
      </c>
      <c r="B18" s="57" t="s">
        <v>102</v>
      </c>
      <c r="C18" s="57" t="s">
        <v>11</v>
      </c>
      <c r="D18" s="58" t="s">
        <v>103</v>
      </c>
      <c r="E18" s="59" t="s">
        <v>104</v>
      </c>
      <c r="F18" s="60" t="s">
        <v>101</v>
      </c>
      <c r="G18" s="61">
        <v>0.12</v>
      </c>
      <c r="H18" s="70"/>
      <c r="I18" s="62">
        <f>ROUND(H18*G18,2)</f>
        <v>0</v>
      </c>
    </row>
    <row r="19" spans="1:9" ht="23.25" customHeight="1">
      <c r="A19" s="23" t="s">
        <v>9</v>
      </c>
      <c r="B19" s="57" t="s">
        <v>105</v>
      </c>
      <c r="C19" s="57" t="s">
        <v>11</v>
      </c>
      <c r="D19" s="58" t="s">
        <v>106</v>
      </c>
      <c r="E19" s="59" t="s">
        <v>107</v>
      </c>
      <c r="F19" s="60" t="s">
        <v>101</v>
      </c>
      <c r="G19" s="61">
        <v>2.88</v>
      </c>
      <c r="H19" s="70"/>
      <c r="I19" s="62">
        <f>ROUND(H19*G19,2)</f>
        <v>0</v>
      </c>
    </row>
    <row r="20" spans="1:9" ht="28.5" customHeight="1">
      <c r="A20" s="23" t="s">
        <v>9</v>
      </c>
      <c r="B20" s="57" t="s">
        <v>108</v>
      </c>
      <c r="C20" s="57" t="s">
        <v>11</v>
      </c>
      <c r="D20" s="58" t="s">
        <v>109</v>
      </c>
      <c r="E20" s="59" t="s">
        <v>110</v>
      </c>
      <c r="F20" s="60" t="s">
        <v>101</v>
      </c>
      <c r="G20" s="61">
        <v>0.12</v>
      </c>
      <c r="H20" s="70"/>
      <c r="I20" s="62">
        <f>ROUND(H20*G20,2)</f>
        <v>0</v>
      </c>
    </row>
    <row r="21" spans="1:9" ht="29.25" customHeight="1">
      <c r="A21" s="23" t="s">
        <v>9</v>
      </c>
      <c r="B21" s="51"/>
      <c r="C21" s="52" t="s">
        <v>10</v>
      </c>
      <c r="D21" s="55" t="s">
        <v>24</v>
      </c>
      <c r="E21" s="55" t="s">
        <v>25</v>
      </c>
      <c r="F21" s="51"/>
      <c r="G21" s="51"/>
      <c r="H21" s="51"/>
      <c r="I21" s="56">
        <f>SUM(I22)</f>
        <v>0</v>
      </c>
    </row>
    <row r="22" spans="1:9" s="28" customFormat="1" ht="36" customHeight="1">
      <c r="A22" s="27" t="s">
        <v>9</v>
      </c>
      <c r="B22" s="57" t="s">
        <v>13</v>
      </c>
      <c r="C22" s="57" t="s">
        <v>11</v>
      </c>
      <c r="D22" s="58" t="s">
        <v>111</v>
      </c>
      <c r="E22" s="59" t="s">
        <v>112</v>
      </c>
      <c r="F22" s="60" t="s">
        <v>101</v>
      </c>
      <c r="G22" s="61">
        <v>0.005</v>
      </c>
      <c r="H22" s="70"/>
      <c r="I22" s="62">
        <f>ROUND(H22*G22,2)</f>
        <v>0</v>
      </c>
    </row>
    <row r="23" spans="1:9" s="28" customFormat="1" ht="23.25" customHeight="1">
      <c r="A23" s="27" t="s">
        <v>9</v>
      </c>
      <c r="B23" s="51"/>
      <c r="C23" s="52" t="s">
        <v>10</v>
      </c>
      <c r="D23" s="53" t="s">
        <v>26</v>
      </c>
      <c r="E23" s="53" t="s">
        <v>27</v>
      </c>
      <c r="F23" s="51"/>
      <c r="G23" s="51"/>
      <c r="H23" s="51"/>
      <c r="I23" s="54">
        <f>SUM(I24)</f>
        <v>0</v>
      </c>
    </row>
    <row r="24" spans="1:9" s="28" customFormat="1" ht="25.5" customHeight="1">
      <c r="A24" s="27" t="s">
        <v>9</v>
      </c>
      <c r="B24" s="51"/>
      <c r="C24" s="52" t="s">
        <v>10</v>
      </c>
      <c r="D24" s="55" t="s">
        <v>113</v>
      </c>
      <c r="E24" s="55" t="s">
        <v>62</v>
      </c>
      <c r="F24" s="51"/>
      <c r="G24" s="51"/>
      <c r="H24" s="51"/>
      <c r="I24" s="56">
        <f>SUM(I25+I28+I44+I55)</f>
        <v>0</v>
      </c>
    </row>
    <row r="25" spans="1:9" s="28" customFormat="1" ht="27" customHeight="1">
      <c r="A25" s="27" t="s">
        <v>9</v>
      </c>
      <c r="B25" s="51"/>
      <c r="C25" s="52" t="s">
        <v>10</v>
      </c>
      <c r="D25" s="55" t="s">
        <v>114</v>
      </c>
      <c r="E25" s="55" t="s">
        <v>115</v>
      </c>
      <c r="F25" s="51"/>
      <c r="G25" s="51"/>
      <c r="H25" s="51"/>
      <c r="I25" s="56">
        <f>SUM(I26:I27)</f>
        <v>0</v>
      </c>
    </row>
    <row r="26" spans="1:9" s="28" customFormat="1" ht="165" customHeight="1">
      <c r="A26" s="27" t="s">
        <v>9</v>
      </c>
      <c r="B26" s="57" t="s">
        <v>116</v>
      </c>
      <c r="C26" s="57" t="s">
        <v>26</v>
      </c>
      <c r="D26" s="58" t="s">
        <v>569</v>
      </c>
      <c r="E26" s="59" t="s">
        <v>567</v>
      </c>
      <c r="F26" s="60" t="s">
        <v>118</v>
      </c>
      <c r="G26" s="61">
        <v>1</v>
      </c>
      <c r="H26" s="70"/>
      <c r="I26" s="62">
        <f>ROUND(H26*G26,2)</f>
        <v>0</v>
      </c>
    </row>
    <row r="27" spans="1:9" s="28" customFormat="1" ht="175.5" customHeight="1">
      <c r="A27" s="27" t="s">
        <v>9</v>
      </c>
      <c r="B27" s="57" t="s">
        <v>119</v>
      </c>
      <c r="C27" s="57" t="s">
        <v>26</v>
      </c>
      <c r="D27" s="58" t="s">
        <v>570</v>
      </c>
      <c r="E27" s="59" t="s">
        <v>568</v>
      </c>
      <c r="F27" s="60" t="s">
        <v>118</v>
      </c>
      <c r="G27" s="61">
        <v>1</v>
      </c>
      <c r="H27" s="70"/>
      <c r="I27" s="62">
        <f>ROUND(H27*G27,2)</f>
        <v>0</v>
      </c>
    </row>
    <row r="28" spans="1:9" s="28" customFormat="1" ht="23.25" customHeight="1">
      <c r="A28" s="27" t="s">
        <v>9</v>
      </c>
      <c r="B28" s="51"/>
      <c r="C28" s="52" t="s">
        <v>10</v>
      </c>
      <c r="D28" s="55" t="s">
        <v>121</v>
      </c>
      <c r="E28" s="55" t="s">
        <v>122</v>
      </c>
      <c r="F28" s="51"/>
      <c r="G28" s="51"/>
      <c r="H28" s="51"/>
      <c r="I28" s="56">
        <f>SUM(I29:I43)</f>
        <v>0</v>
      </c>
    </row>
    <row r="29" spans="1:9" s="28" customFormat="1" ht="18.75" customHeight="1">
      <c r="A29" s="27" t="s">
        <v>9</v>
      </c>
      <c r="B29" s="63" t="s">
        <v>17</v>
      </c>
      <c r="C29" s="63" t="s">
        <v>45</v>
      </c>
      <c r="D29" s="64" t="s">
        <v>123</v>
      </c>
      <c r="E29" s="65" t="s">
        <v>124</v>
      </c>
      <c r="F29" s="66" t="s">
        <v>21</v>
      </c>
      <c r="G29" s="67">
        <v>20</v>
      </c>
      <c r="H29" s="71"/>
      <c r="I29" s="68">
        <f aca="true" t="shared" si="0" ref="I29:I43">ROUND(H29*G29,2)</f>
        <v>0</v>
      </c>
    </row>
    <row r="30" spans="1:9" s="28" customFormat="1" ht="18.75" customHeight="1">
      <c r="A30" s="27" t="s">
        <v>9</v>
      </c>
      <c r="B30" s="63" t="s">
        <v>125</v>
      </c>
      <c r="C30" s="63" t="s">
        <v>45</v>
      </c>
      <c r="D30" s="64" t="s">
        <v>126</v>
      </c>
      <c r="E30" s="65" t="s">
        <v>127</v>
      </c>
      <c r="F30" s="66" t="s">
        <v>21</v>
      </c>
      <c r="G30" s="67">
        <v>50</v>
      </c>
      <c r="H30" s="71"/>
      <c r="I30" s="68">
        <f t="shared" si="0"/>
        <v>0</v>
      </c>
    </row>
    <row r="31" spans="1:9" s="28" customFormat="1" ht="18.75" customHeight="1">
      <c r="A31" s="27" t="s">
        <v>9</v>
      </c>
      <c r="B31" s="63" t="s">
        <v>128</v>
      </c>
      <c r="C31" s="63" t="s">
        <v>45</v>
      </c>
      <c r="D31" s="64" t="s">
        <v>123</v>
      </c>
      <c r="E31" s="65" t="s">
        <v>124</v>
      </c>
      <c r="F31" s="66" t="s">
        <v>21</v>
      </c>
      <c r="G31" s="67">
        <v>10</v>
      </c>
      <c r="H31" s="71"/>
      <c r="I31" s="68">
        <f t="shared" si="0"/>
        <v>0</v>
      </c>
    </row>
    <row r="32" spans="1:9" s="28" customFormat="1" ht="18.75" customHeight="1">
      <c r="A32" s="27" t="s">
        <v>9</v>
      </c>
      <c r="B32" s="63" t="s">
        <v>129</v>
      </c>
      <c r="C32" s="63" t="s">
        <v>45</v>
      </c>
      <c r="D32" s="64" t="s">
        <v>126</v>
      </c>
      <c r="E32" s="65" t="s">
        <v>127</v>
      </c>
      <c r="F32" s="66" t="s">
        <v>21</v>
      </c>
      <c r="G32" s="67">
        <v>30</v>
      </c>
      <c r="H32" s="71"/>
      <c r="I32" s="68">
        <f t="shared" si="0"/>
        <v>0</v>
      </c>
    </row>
    <row r="33" spans="1:9" s="28" customFormat="1" ht="18.75" customHeight="1">
      <c r="A33" s="27" t="s">
        <v>9</v>
      </c>
      <c r="B33" s="63" t="s">
        <v>130</v>
      </c>
      <c r="C33" s="63" t="s">
        <v>45</v>
      </c>
      <c r="D33" s="64" t="s">
        <v>131</v>
      </c>
      <c r="E33" s="65" t="s">
        <v>571</v>
      </c>
      <c r="F33" s="66" t="s">
        <v>28</v>
      </c>
      <c r="G33" s="67">
        <v>1</v>
      </c>
      <c r="H33" s="71"/>
      <c r="I33" s="68">
        <f t="shared" si="0"/>
        <v>0</v>
      </c>
    </row>
    <row r="34" spans="1:9" ht="18.75" customHeight="1">
      <c r="A34" s="23" t="s">
        <v>9</v>
      </c>
      <c r="B34" s="63" t="s">
        <v>132</v>
      </c>
      <c r="C34" s="63" t="s">
        <v>45</v>
      </c>
      <c r="D34" s="64" t="s">
        <v>133</v>
      </c>
      <c r="E34" s="65" t="s">
        <v>572</v>
      </c>
      <c r="F34" s="66" t="s">
        <v>28</v>
      </c>
      <c r="G34" s="67">
        <v>2</v>
      </c>
      <c r="H34" s="71"/>
      <c r="I34" s="68">
        <f t="shared" si="0"/>
        <v>0</v>
      </c>
    </row>
    <row r="35" spans="1:9" ht="18.75" customHeight="1">
      <c r="A35" s="23" t="s">
        <v>9</v>
      </c>
      <c r="B35" s="63" t="s">
        <v>134</v>
      </c>
      <c r="C35" s="63" t="s">
        <v>45</v>
      </c>
      <c r="D35" s="64" t="s">
        <v>135</v>
      </c>
      <c r="E35" s="65" t="s">
        <v>136</v>
      </c>
      <c r="F35" s="66" t="s">
        <v>21</v>
      </c>
      <c r="G35" s="67">
        <v>20</v>
      </c>
      <c r="H35" s="71"/>
      <c r="I35" s="68">
        <f t="shared" si="0"/>
        <v>0</v>
      </c>
    </row>
    <row r="36" spans="1:9" ht="18.75" customHeight="1">
      <c r="A36" s="23" t="s">
        <v>9</v>
      </c>
      <c r="B36" s="63" t="s">
        <v>44</v>
      </c>
      <c r="C36" s="63" t="s">
        <v>45</v>
      </c>
      <c r="D36" s="64" t="s">
        <v>137</v>
      </c>
      <c r="E36" s="65" t="s">
        <v>138</v>
      </c>
      <c r="F36" s="66" t="s">
        <v>28</v>
      </c>
      <c r="G36" s="67">
        <v>12</v>
      </c>
      <c r="H36" s="71"/>
      <c r="I36" s="68">
        <f t="shared" si="0"/>
        <v>0</v>
      </c>
    </row>
    <row r="37" spans="1:9" ht="18.75" customHeight="1">
      <c r="A37" s="22" t="s">
        <v>9</v>
      </c>
      <c r="B37" s="63" t="s">
        <v>139</v>
      </c>
      <c r="C37" s="63" t="s">
        <v>45</v>
      </c>
      <c r="D37" s="64" t="s">
        <v>140</v>
      </c>
      <c r="E37" s="65" t="s">
        <v>50</v>
      </c>
      <c r="F37" s="66" t="s">
        <v>118</v>
      </c>
      <c r="G37" s="67">
        <v>1</v>
      </c>
      <c r="H37" s="71"/>
      <c r="I37" s="68">
        <f t="shared" si="0"/>
        <v>0</v>
      </c>
    </row>
    <row r="38" spans="1:9" ht="18.75" customHeight="1">
      <c r="A38" s="23" t="s">
        <v>9</v>
      </c>
      <c r="B38" s="63" t="s">
        <v>141</v>
      </c>
      <c r="C38" s="63" t="s">
        <v>45</v>
      </c>
      <c r="D38" s="64" t="s">
        <v>142</v>
      </c>
      <c r="E38" s="65" t="s">
        <v>143</v>
      </c>
      <c r="F38" s="66" t="s">
        <v>19</v>
      </c>
      <c r="G38" s="67">
        <v>0.2</v>
      </c>
      <c r="H38" s="71"/>
      <c r="I38" s="68">
        <f t="shared" si="0"/>
        <v>0</v>
      </c>
    </row>
    <row r="39" spans="1:9" ht="18.75" customHeight="1">
      <c r="A39" s="22" t="s">
        <v>9</v>
      </c>
      <c r="B39" s="63" t="s">
        <v>144</v>
      </c>
      <c r="C39" s="63" t="s">
        <v>45</v>
      </c>
      <c r="D39" s="64" t="s">
        <v>145</v>
      </c>
      <c r="E39" s="65" t="s">
        <v>146</v>
      </c>
      <c r="F39" s="66" t="s">
        <v>21</v>
      </c>
      <c r="G39" s="67">
        <v>20</v>
      </c>
      <c r="H39" s="71"/>
      <c r="I39" s="68">
        <f t="shared" si="0"/>
        <v>0</v>
      </c>
    </row>
    <row r="40" spans="1:9" ht="18.75" customHeight="1">
      <c r="A40" s="23" t="s">
        <v>9</v>
      </c>
      <c r="B40" s="63" t="s">
        <v>147</v>
      </c>
      <c r="C40" s="63" t="s">
        <v>45</v>
      </c>
      <c r="D40" s="64" t="s">
        <v>148</v>
      </c>
      <c r="E40" s="65" t="s">
        <v>149</v>
      </c>
      <c r="F40" s="66" t="s">
        <v>21</v>
      </c>
      <c r="G40" s="67">
        <v>20</v>
      </c>
      <c r="H40" s="71"/>
      <c r="I40" s="68">
        <f t="shared" si="0"/>
        <v>0</v>
      </c>
    </row>
    <row r="41" spans="1:9" ht="18.75" customHeight="1">
      <c r="A41" s="6" t="s">
        <v>9</v>
      </c>
      <c r="B41" s="63" t="s">
        <v>150</v>
      </c>
      <c r="C41" s="63" t="s">
        <v>45</v>
      </c>
      <c r="D41" s="64" t="s">
        <v>151</v>
      </c>
      <c r="E41" s="65" t="s">
        <v>152</v>
      </c>
      <c r="F41" s="66" t="s">
        <v>21</v>
      </c>
      <c r="G41" s="67">
        <v>20</v>
      </c>
      <c r="H41" s="71"/>
      <c r="I41" s="68">
        <f t="shared" si="0"/>
        <v>0</v>
      </c>
    </row>
    <row r="42" spans="1:9" ht="18.75" customHeight="1">
      <c r="A42" s="22" t="s">
        <v>9</v>
      </c>
      <c r="B42" s="63" t="s">
        <v>153</v>
      </c>
      <c r="C42" s="63" t="s">
        <v>45</v>
      </c>
      <c r="D42" s="64" t="s">
        <v>154</v>
      </c>
      <c r="E42" s="65" t="s">
        <v>155</v>
      </c>
      <c r="F42" s="66" t="s">
        <v>21</v>
      </c>
      <c r="G42" s="67">
        <v>20</v>
      </c>
      <c r="H42" s="71"/>
      <c r="I42" s="68">
        <f t="shared" si="0"/>
        <v>0</v>
      </c>
    </row>
    <row r="43" spans="1:9" ht="18.75" customHeight="1">
      <c r="A43" s="23" t="s">
        <v>9</v>
      </c>
      <c r="B43" s="63" t="s">
        <v>156</v>
      </c>
      <c r="C43" s="63" t="s">
        <v>45</v>
      </c>
      <c r="D43" s="64" t="s">
        <v>157</v>
      </c>
      <c r="E43" s="65" t="s">
        <v>158</v>
      </c>
      <c r="F43" s="66" t="s">
        <v>21</v>
      </c>
      <c r="G43" s="67">
        <v>20</v>
      </c>
      <c r="H43" s="71"/>
      <c r="I43" s="68">
        <f t="shared" si="0"/>
        <v>0</v>
      </c>
    </row>
    <row r="44" spans="1:9" ht="23.25" customHeight="1">
      <c r="A44" s="23" t="s">
        <v>9</v>
      </c>
      <c r="B44" s="51"/>
      <c r="C44" s="52" t="s">
        <v>10</v>
      </c>
      <c r="D44" s="55" t="s">
        <v>159</v>
      </c>
      <c r="E44" s="55" t="s">
        <v>160</v>
      </c>
      <c r="F44" s="51"/>
      <c r="G44" s="51"/>
      <c r="H44" s="51"/>
      <c r="I44" s="56">
        <f>SUM(I45:I54)</f>
        <v>0</v>
      </c>
    </row>
    <row r="45" spans="1:9" ht="23.25" customHeight="1">
      <c r="A45" s="23" t="s">
        <v>9</v>
      </c>
      <c r="B45" s="57" t="s">
        <v>161</v>
      </c>
      <c r="C45" s="57" t="s">
        <v>26</v>
      </c>
      <c r="D45" s="58" t="s">
        <v>162</v>
      </c>
      <c r="E45" s="59" t="s">
        <v>163</v>
      </c>
      <c r="F45" s="60" t="s">
        <v>164</v>
      </c>
      <c r="G45" s="61">
        <v>30</v>
      </c>
      <c r="H45" s="70"/>
      <c r="I45" s="62">
        <f aca="true" t="shared" si="1" ref="I45:I54">ROUND(H45*G45,2)</f>
        <v>0</v>
      </c>
    </row>
    <row r="46" spans="1:9" ht="29.25" customHeight="1">
      <c r="A46" s="23" t="s">
        <v>9</v>
      </c>
      <c r="B46" s="57" t="s">
        <v>165</v>
      </c>
      <c r="C46" s="57" t="s">
        <v>26</v>
      </c>
      <c r="D46" s="58" t="s">
        <v>166</v>
      </c>
      <c r="E46" s="59" t="s">
        <v>167</v>
      </c>
      <c r="F46" s="60" t="s">
        <v>28</v>
      </c>
      <c r="G46" s="61">
        <v>12</v>
      </c>
      <c r="H46" s="70"/>
      <c r="I46" s="62">
        <f t="shared" si="1"/>
        <v>0</v>
      </c>
    </row>
    <row r="47" spans="2:9" ht="15">
      <c r="B47" s="57" t="s">
        <v>168</v>
      </c>
      <c r="C47" s="57" t="s">
        <v>26</v>
      </c>
      <c r="D47" s="58" t="s">
        <v>169</v>
      </c>
      <c r="E47" s="59" t="s">
        <v>170</v>
      </c>
      <c r="F47" s="60" t="s">
        <v>28</v>
      </c>
      <c r="G47" s="61">
        <v>1</v>
      </c>
      <c r="H47" s="70"/>
      <c r="I47" s="62">
        <f t="shared" si="1"/>
        <v>0</v>
      </c>
    </row>
    <row r="48" spans="2:9" ht="15">
      <c r="B48" s="57" t="s">
        <v>171</v>
      </c>
      <c r="C48" s="57" t="s">
        <v>26</v>
      </c>
      <c r="D48" s="58" t="s">
        <v>172</v>
      </c>
      <c r="E48" s="59" t="s">
        <v>173</v>
      </c>
      <c r="F48" s="60" t="s">
        <v>21</v>
      </c>
      <c r="G48" s="61">
        <v>80</v>
      </c>
      <c r="H48" s="70"/>
      <c r="I48" s="62">
        <f t="shared" si="1"/>
        <v>0</v>
      </c>
    </row>
    <row r="49" spans="2:9" ht="15">
      <c r="B49" s="57" t="s">
        <v>174</v>
      </c>
      <c r="C49" s="57" t="s">
        <v>26</v>
      </c>
      <c r="D49" s="58" t="s">
        <v>175</v>
      </c>
      <c r="E49" s="59" t="s">
        <v>176</v>
      </c>
      <c r="F49" s="60" t="s">
        <v>21</v>
      </c>
      <c r="G49" s="61">
        <v>20</v>
      </c>
      <c r="H49" s="70"/>
      <c r="I49" s="62">
        <f t="shared" si="1"/>
        <v>0</v>
      </c>
    </row>
    <row r="50" spans="2:9" ht="15">
      <c r="B50" s="57" t="s">
        <v>177</v>
      </c>
      <c r="C50" s="57" t="s">
        <v>26</v>
      </c>
      <c r="D50" s="58" t="s">
        <v>178</v>
      </c>
      <c r="E50" s="59" t="s">
        <v>179</v>
      </c>
      <c r="F50" s="60" t="s">
        <v>21</v>
      </c>
      <c r="G50" s="61">
        <v>110</v>
      </c>
      <c r="H50" s="70"/>
      <c r="I50" s="62">
        <f t="shared" si="1"/>
        <v>0</v>
      </c>
    </row>
    <row r="51" spans="2:9" ht="15">
      <c r="B51" s="57" t="s">
        <v>180</v>
      </c>
      <c r="C51" s="57" t="s">
        <v>26</v>
      </c>
      <c r="D51" s="58" t="s">
        <v>181</v>
      </c>
      <c r="E51" s="59" t="s">
        <v>182</v>
      </c>
      <c r="F51" s="60" t="s">
        <v>21</v>
      </c>
      <c r="G51" s="61">
        <v>20</v>
      </c>
      <c r="H51" s="70"/>
      <c r="I51" s="62">
        <f t="shared" si="1"/>
        <v>0</v>
      </c>
    </row>
    <row r="52" spans="2:9" ht="15">
      <c r="B52" s="57" t="s">
        <v>183</v>
      </c>
      <c r="C52" s="57" t="s">
        <v>26</v>
      </c>
      <c r="D52" s="58" t="s">
        <v>184</v>
      </c>
      <c r="E52" s="59" t="s">
        <v>185</v>
      </c>
      <c r="F52" s="60" t="s">
        <v>28</v>
      </c>
      <c r="G52" s="61">
        <v>22</v>
      </c>
      <c r="H52" s="70"/>
      <c r="I52" s="62">
        <f t="shared" si="1"/>
        <v>0</v>
      </c>
    </row>
    <row r="53" spans="2:9" ht="15">
      <c r="B53" s="57" t="s">
        <v>46</v>
      </c>
      <c r="C53" s="57" t="s">
        <v>26</v>
      </c>
      <c r="D53" s="58" t="s">
        <v>186</v>
      </c>
      <c r="E53" s="59" t="s">
        <v>56</v>
      </c>
      <c r="F53" s="60" t="s">
        <v>164</v>
      </c>
      <c r="G53" s="61">
        <v>4</v>
      </c>
      <c r="H53" s="70"/>
      <c r="I53" s="62">
        <f t="shared" si="1"/>
        <v>0</v>
      </c>
    </row>
    <row r="54" spans="2:9" ht="15">
      <c r="B54" s="57" t="s">
        <v>187</v>
      </c>
      <c r="C54" s="57" t="s">
        <v>26</v>
      </c>
      <c r="D54" s="58" t="s">
        <v>188</v>
      </c>
      <c r="E54" s="59" t="s">
        <v>189</v>
      </c>
      <c r="F54" s="60" t="s">
        <v>164</v>
      </c>
      <c r="G54" s="61">
        <v>8</v>
      </c>
      <c r="H54" s="70"/>
      <c r="I54" s="62">
        <f t="shared" si="1"/>
        <v>0</v>
      </c>
    </row>
    <row r="55" spans="2:9" ht="15">
      <c r="B55" s="51"/>
      <c r="C55" s="52" t="s">
        <v>10</v>
      </c>
      <c r="D55" s="55" t="s">
        <v>190</v>
      </c>
      <c r="E55" s="55" t="s">
        <v>191</v>
      </c>
      <c r="F55" s="51"/>
      <c r="G55" s="51"/>
      <c r="H55" s="51"/>
      <c r="I55" s="56">
        <f>SUM(I56:I62)</f>
        <v>0</v>
      </c>
    </row>
    <row r="56" spans="2:9" ht="15">
      <c r="B56" s="57" t="s">
        <v>192</v>
      </c>
      <c r="C56" s="57" t="s">
        <v>26</v>
      </c>
      <c r="D56" s="58" t="s">
        <v>193</v>
      </c>
      <c r="E56" s="59" t="s">
        <v>53</v>
      </c>
      <c r="F56" s="60" t="s">
        <v>164</v>
      </c>
      <c r="G56" s="61">
        <v>4</v>
      </c>
      <c r="H56" s="70"/>
      <c r="I56" s="62">
        <f aca="true" t="shared" si="2" ref="I56:I62">ROUND(H56*G56,2)</f>
        <v>0</v>
      </c>
    </row>
    <row r="57" spans="2:9" ht="15">
      <c r="B57" s="57" t="s">
        <v>194</v>
      </c>
      <c r="C57" s="57" t="s">
        <v>26</v>
      </c>
      <c r="D57" s="58" t="s">
        <v>195</v>
      </c>
      <c r="E57" s="59" t="s">
        <v>196</v>
      </c>
      <c r="F57" s="60" t="s">
        <v>164</v>
      </c>
      <c r="G57" s="61">
        <v>24</v>
      </c>
      <c r="H57" s="70"/>
      <c r="I57" s="62">
        <f t="shared" si="2"/>
        <v>0</v>
      </c>
    </row>
    <row r="58" spans="2:9" ht="15">
      <c r="B58" s="57" t="s">
        <v>197</v>
      </c>
      <c r="C58" s="57" t="s">
        <v>26</v>
      </c>
      <c r="D58" s="58" t="s">
        <v>198</v>
      </c>
      <c r="E58" s="59" t="s">
        <v>199</v>
      </c>
      <c r="F58" s="60" t="s">
        <v>164</v>
      </c>
      <c r="G58" s="61">
        <v>8</v>
      </c>
      <c r="H58" s="70"/>
      <c r="I58" s="62">
        <f t="shared" si="2"/>
        <v>0</v>
      </c>
    </row>
    <row r="59" spans="2:9" ht="15">
      <c r="B59" s="57" t="s">
        <v>200</v>
      </c>
      <c r="C59" s="57" t="s">
        <v>26</v>
      </c>
      <c r="D59" s="58" t="s">
        <v>201</v>
      </c>
      <c r="E59" s="59" t="s">
        <v>202</v>
      </c>
      <c r="F59" s="60" t="s">
        <v>164</v>
      </c>
      <c r="G59" s="61">
        <v>8</v>
      </c>
      <c r="H59" s="70"/>
      <c r="I59" s="62">
        <f t="shared" si="2"/>
        <v>0</v>
      </c>
    </row>
    <row r="60" spans="2:9" ht="15">
      <c r="B60" s="57" t="s">
        <v>203</v>
      </c>
      <c r="C60" s="57" t="s">
        <v>26</v>
      </c>
      <c r="D60" s="58" t="s">
        <v>204</v>
      </c>
      <c r="E60" s="59" t="s">
        <v>205</v>
      </c>
      <c r="F60" s="60" t="s">
        <v>164</v>
      </c>
      <c r="G60" s="61">
        <v>8</v>
      </c>
      <c r="H60" s="70"/>
      <c r="I60" s="62">
        <f t="shared" si="2"/>
        <v>0</v>
      </c>
    </row>
    <row r="61" spans="2:9" ht="15">
      <c r="B61" s="57" t="s">
        <v>206</v>
      </c>
      <c r="C61" s="57" t="s">
        <v>26</v>
      </c>
      <c r="D61" s="58" t="s">
        <v>207</v>
      </c>
      <c r="E61" s="59" t="s">
        <v>208</v>
      </c>
      <c r="F61" s="60" t="s">
        <v>118</v>
      </c>
      <c r="G61" s="61">
        <v>1</v>
      </c>
      <c r="H61" s="70"/>
      <c r="I61" s="62">
        <f t="shared" si="2"/>
        <v>0</v>
      </c>
    </row>
    <row r="62" spans="2:9" ht="24">
      <c r="B62" s="57" t="s">
        <v>209</v>
      </c>
      <c r="C62" s="57" t="s">
        <v>26</v>
      </c>
      <c r="D62" s="58" t="s">
        <v>210</v>
      </c>
      <c r="E62" s="59" t="s">
        <v>211</v>
      </c>
      <c r="F62" s="60" t="s">
        <v>118</v>
      </c>
      <c r="G62" s="61">
        <v>1</v>
      </c>
      <c r="H62" s="70"/>
      <c r="I62" s="62">
        <f t="shared" si="2"/>
        <v>0</v>
      </c>
    </row>
    <row r="63" spans="1:6" ht="165" customHeight="1">
      <c r="A63" s="191" t="s">
        <v>573</v>
      </c>
      <c r="B63" s="191"/>
      <c r="C63" s="191"/>
      <c r="D63" s="191"/>
      <c r="E63" s="191"/>
      <c r="F63" s="191"/>
    </row>
  </sheetData>
  <sheetProtection/>
  <mergeCells count="9">
    <mergeCell ref="D9:F9"/>
    <mergeCell ref="H9:I9"/>
    <mergeCell ref="A63:F63"/>
    <mergeCell ref="A2:I2"/>
    <mergeCell ref="D4:I4"/>
    <mergeCell ref="D6:F6"/>
    <mergeCell ref="H6:I6"/>
    <mergeCell ref="D8:F8"/>
    <mergeCell ref="H8:I8"/>
  </mergeCells>
  <printOptions/>
  <pageMargins left="0.4330708661417323" right="0.2362204724409449" top="0.7480314960629921" bottom="0.7480314960629921" header="0.31496062992125984" footer="0.31496062992125984"/>
  <pageSetup fitToHeight="0" fitToWidth="1" horizontalDpi="600" verticalDpi="600" orientation="portrait" paperSize="9" scale="76" r:id="rId1"/>
</worksheet>
</file>

<file path=xl/worksheets/sheet8.xml><?xml version="1.0" encoding="utf-8"?>
<worksheet xmlns="http://schemas.openxmlformats.org/spreadsheetml/2006/main" xmlns:r="http://schemas.openxmlformats.org/officeDocument/2006/relationships">
  <sheetPr>
    <tabColor rgb="FF92D050"/>
    <outlinePr summaryBelow="0"/>
    <pageSetUpPr fitToPage="1"/>
  </sheetPr>
  <dimension ref="A2:I299"/>
  <sheetViews>
    <sheetView showGridLines="0" tabSelected="1" view="pageBreakPreview" zoomScale="85" zoomScaleSheetLayoutView="85" zoomScalePageLayoutView="0" workbookViewId="0" topLeftCell="A263">
      <selection activeCell="B295" sqref="B295"/>
    </sheetView>
  </sheetViews>
  <sheetFormatPr defaultColWidth="9.140625" defaultRowHeight="15"/>
  <cols>
    <col min="1" max="1" width="4.28125" style="0" customWidth="1"/>
    <col min="2" max="2" width="9.7109375" style="0" customWidth="1"/>
    <col min="3" max="3" width="8.140625" style="0" customWidth="1"/>
    <col min="4" max="4" width="13.7109375" style="0" customWidth="1"/>
    <col min="5" max="5" width="50.421875" style="0" customWidth="1"/>
    <col min="6" max="6" width="6.7109375" style="0" customWidth="1"/>
    <col min="7" max="7" width="10.7109375" style="0" customWidth="1"/>
    <col min="8" max="8" width="12.28125" style="0" customWidth="1"/>
    <col min="9" max="9" width="20.8515625" style="0" customWidth="1"/>
  </cols>
  <sheetData>
    <row r="2" spans="1:9" ht="21">
      <c r="A2" s="187" t="s">
        <v>47</v>
      </c>
      <c r="B2" s="188"/>
      <c r="C2" s="188"/>
      <c r="D2" s="188"/>
      <c r="E2" s="188"/>
      <c r="F2" s="188"/>
      <c r="G2" s="188"/>
      <c r="H2" s="188"/>
      <c r="I2" s="188"/>
    </row>
    <row r="3" spans="1:9" ht="15">
      <c r="A3" s="50"/>
      <c r="B3" s="50"/>
      <c r="C3" s="50"/>
      <c r="D3" s="50"/>
      <c r="E3" s="50"/>
      <c r="F3" s="50"/>
      <c r="G3" s="50"/>
      <c r="H3" s="50"/>
      <c r="I3" s="50"/>
    </row>
    <row r="4" spans="1:9" ht="18" customHeight="1">
      <c r="A4" s="3" t="s">
        <v>33</v>
      </c>
      <c r="B4" s="50"/>
      <c r="C4" s="50"/>
      <c r="D4" s="189" t="s">
        <v>1008</v>
      </c>
      <c r="E4" s="173"/>
      <c r="F4" s="173"/>
      <c r="G4" s="173"/>
      <c r="H4" s="173"/>
      <c r="I4" s="173"/>
    </row>
    <row r="5" spans="1:9" ht="15">
      <c r="A5" s="50"/>
      <c r="B5" s="50"/>
      <c r="C5" s="50"/>
      <c r="D5" s="50"/>
      <c r="E5" s="50"/>
      <c r="F5" s="50"/>
      <c r="G5" s="50"/>
      <c r="H5" s="50"/>
      <c r="I5" s="50"/>
    </row>
    <row r="6" spans="1:9" ht="15">
      <c r="A6" s="4" t="s">
        <v>34</v>
      </c>
      <c r="B6" s="50"/>
      <c r="C6" s="50"/>
      <c r="D6" s="190" t="s">
        <v>60</v>
      </c>
      <c r="E6" s="173"/>
      <c r="F6" s="173"/>
      <c r="G6" s="4" t="s">
        <v>35</v>
      </c>
      <c r="H6" s="170" t="s">
        <v>96</v>
      </c>
      <c r="I6" s="171"/>
    </row>
    <row r="7" spans="1:9" ht="15">
      <c r="A7" s="50"/>
      <c r="B7" s="50"/>
      <c r="C7" s="50"/>
      <c r="D7" s="50"/>
      <c r="E7" s="50"/>
      <c r="F7" s="50"/>
      <c r="G7" s="50"/>
      <c r="H7" s="50"/>
      <c r="I7" s="50"/>
    </row>
    <row r="8" spans="1:9" ht="15">
      <c r="A8" s="4" t="s">
        <v>36</v>
      </c>
      <c r="B8" s="50"/>
      <c r="C8" s="50"/>
      <c r="D8" s="172" t="s">
        <v>37</v>
      </c>
      <c r="E8" s="173"/>
      <c r="F8" s="173"/>
      <c r="G8" s="4" t="s">
        <v>38</v>
      </c>
      <c r="H8" s="172" t="s">
        <v>1004</v>
      </c>
      <c r="I8" s="173"/>
    </row>
    <row r="9" spans="1:9" ht="15">
      <c r="A9" s="4" t="s">
        <v>39</v>
      </c>
      <c r="B9" s="50"/>
      <c r="C9" s="50"/>
      <c r="D9" s="186" t="s">
        <v>88</v>
      </c>
      <c r="E9" s="173"/>
      <c r="F9" s="173"/>
      <c r="G9" s="4" t="s">
        <v>40</v>
      </c>
      <c r="H9" s="172"/>
      <c r="I9" s="173"/>
    </row>
    <row r="11" spans="1:9" ht="29.25" customHeight="1">
      <c r="A11" s="1" t="s">
        <v>0</v>
      </c>
      <c r="B11" s="1" t="s">
        <v>1</v>
      </c>
      <c r="C11" s="1" t="s">
        <v>2</v>
      </c>
      <c r="D11" s="1" t="s">
        <v>3</v>
      </c>
      <c r="E11" s="1" t="s">
        <v>4</v>
      </c>
      <c r="F11" s="1" t="s">
        <v>5</v>
      </c>
      <c r="G11" s="1" t="s">
        <v>6</v>
      </c>
      <c r="H11" s="1" t="s">
        <v>7</v>
      </c>
      <c r="I11" s="1" t="s">
        <v>8</v>
      </c>
    </row>
    <row r="12" spans="1:9" ht="17.25" customHeight="1">
      <c r="A12" s="76"/>
      <c r="B12" s="51"/>
      <c r="C12" s="52"/>
      <c r="D12" s="53"/>
      <c r="E12" s="72" t="s">
        <v>48</v>
      </c>
      <c r="F12" s="73"/>
      <c r="G12" s="73"/>
      <c r="H12" s="73"/>
      <c r="I12" s="74">
        <f>SUM(I13+I23+I279)</f>
        <v>0</v>
      </c>
    </row>
    <row r="13" spans="1:9" ht="17.25" customHeight="1">
      <c r="A13" s="76"/>
      <c r="B13" s="30"/>
      <c r="C13" s="31" t="s">
        <v>10</v>
      </c>
      <c r="D13" s="39" t="s">
        <v>11</v>
      </c>
      <c r="E13" s="39" t="s">
        <v>12</v>
      </c>
      <c r="F13" s="30"/>
      <c r="G13" s="30"/>
      <c r="H13" s="30"/>
      <c r="I13" s="40">
        <f>SUM(I14+I16+I21)</f>
        <v>0</v>
      </c>
    </row>
    <row r="14" spans="1:9" ht="17.25" customHeight="1">
      <c r="A14" s="76" t="s">
        <v>9</v>
      </c>
      <c r="B14" s="30"/>
      <c r="C14" s="31" t="s">
        <v>10</v>
      </c>
      <c r="D14" s="32" t="s">
        <v>17</v>
      </c>
      <c r="E14" s="32" t="s">
        <v>18</v>
      </c>
      <c r="F14" s="30"/>
      <c r="G14" s="30"/>
      <c r="H14" s="30"/>
      <c r="I14" s="41">
        <f>SUM(I15)</f>
        <v>0</v>
      </c>
    </row>
    <row r="15" spans="1:9" ht="37.5" customHeight="1">
      <c r="A15" s="22" t="s">
        <v>9</v>
      </c>
      <c r="B15" s="33" t="s">
        <v>42</v>
      </c>
      <c r="C15" s="33" t="s">
        <v>11</v>
      </c>
      <c r="D15" s="34" t="s">
        <v>97</v>
      </c>
      <c r="E15" s="35" t="s">
        <v>98</v>
      </c>
      <c r="F15" s="36" t="s">
        <v>19</v>
      </c>
      <c r="G15" s="37">
        <v>100</v>
      </c>
      <c r="H15" s="69"/>
      <c r="I15" s="38">
        <f>ROUND(H15*G15,2)</f>
        <v>0</v>
      </c>
    </row>
    <row r="16" spans="1:9" ht="21.75" customHeight="1">
      <c r="A16" s="23" t="s">
        <v>9</v>
      </c>
      <c r="B16" s="30"/>
      <c r="C16" s="31" t="s">
        <v>10</v>
      </c>
      <c r="D16" s="32" t="s">
        <v>22</v>
      </c>
      <c r="E16" s="32" t="s">
        <v>23</v>
      </c>
      <c r="F16" s="30"/>
      <c r="G16" s="30"/>
      <c r="H16" s="30"/>
      <c r="I16" s="41">
        <f>SUM(I17:I20)</f>
        <v>0</v>
      </c>
    </row>
    <row r="17" spans="1:9" ht="36.75" customHeight="1">
      <c r="A17" s="23" t="s">
        <v>9</v>
      </c>
      <c r="B17" s="33" t="s">
        <v>43</v>
      </c>
      <c r="C17" s="33" t="s">
        <v>11</v>
      </c>
      <c r="D17" s="34" t="s">
        <v>99</v>
      </c>
      <c r="E17" s="35" t="s">
        <v>100</v>
      </c>
      <c r="F17" s="36" t="s">
        <v>101</v>
      </c>
      <c r="G17" s="37">
        <v>6.38</v>
      </c>
      <c r="H17" s="69"/>
      <c r="I17" s="38">
        <f>ROUND(H17*G17,2)</f>
        <v>0</v>
      </c>
    </row>
    <row r="18" spans="1:9" ht="26.25" customHeight="1">
      <c r="A18" s="22" t="s">
        <v>9</v>
      </c>
      <c r="B18" s="33" t="s">
        <v>102</v>
      </c>
      <c r="C18" s="33" t="s">
        <v>11</v>
      </c>
      <c r="D18" s="34" t="s">
        <v>103</v>
      </c>
      <c r="E18" s="35" t="s">
        <v>104</v>
      </c>
      <c r="F18" s="36" t="s">
        <v>101</v>
      </c>
      <c r="G18" s="37">
        <v>6.38</v>
      </c>
      <c r="H18" s="69"/>
      <c r="I18" s="38">
        <f>ROUND(H18*G18,2)</f>
        <v>0</v>
      </c>
    </row>
    <row r="19" spans="1:9" ht="25.5" customHeight="1">
      <c r="A19" s="23" t="s">
        <v>9</v>
      </c>
      <c r="B19" s="33" t="s">
        <v>105</v>
      </c>
      <c r="C19" s="33" t="s">
        <v>11</v>
      </c>
      <c r="D19" s="34" t="s">
        <v>106</v>
      </c>
      <c r="E19" s="35" t="s">
        <v>107</v>
      </c>
      <c r="F19" s="36" t="s">
        <v>101</v>
      </c>
      <c r="G19" s="37">
        <v>153.12</v>
      </c>
      <c r="H19" s="69"/>
      <c r="I19" s="38">
        <f>ROUND(H19*G19,2)</f>
        <v>0</v>
      </c>
    </row>
    <row r="20" spans="1:9" ht="23.25" customHeight="1">
      <c r="A20" s="23" t="s">
        <v>9</v>
      </c>
      <c r="B20" s="33" t="s">
        <v>108</v>
      </c>
      <c r="C20" s="33" t="s">
        <v>11</v>
      </c>
      <c r="D20" s="34" t="s">
        <v>420</v>
      </c>
      <c r="E20" s="35" t="s">
        <v>421</v>
      </c>
      <c r="F20" s="36" t="s">
        <v>101</v>
      </c>
      <c r="G20" s="37">
        <v>6.38</v>
      </c>
      <c r="H20" s="69"/>
      <c r="I20" s="38">
        <f>ROUND(H20*G20,2)</f>
        <v>0</v>
      </c>
    </row>
    <row r="21" spans="1:9" ht="28.5" customHeight="1">
      <c r="A21" s="23" t="s">
        <v>9</v>
      </c>
      <c r="B21" s="30"/>
      <c r="C21" s="31" t="s">
        <v>10</v>
      </c>
      <c r="D21" s="32" t="s">
        <v>24</v>
      </c>
      <c r="E21" s="32" t="s">
        <v>25</v>
      </c>
      <c r="F21" s="30"/>
      <c r="G21" s="30"/>
      <c r="H21" s="30"/>
      <c r="I21" s="41">
        <f>SUM(I22)</f>
        <v>0</v>
      </c>
    </row>
    <row r="22" spans="1:9" ht="29.25" customHeight="1">
      <c r="A22" s="23" t="s">
        <v>9</v>
      </c>
      <c r="B22" s="33" t="s">
        <v>13</v>
      </c>
      <c r="C22" s="33" t="s">
        <v>11</v>
      </c>
      <c r="D22" s="34" t="s">
        <v>111</v>
      </c>
      <c r="E22" s="35" t="s">
        <v>112</v>
      </c>
      <c r="F22" s="36" t="s">
        <v>101</v>
      </c>
      <c r="G22" s="37">
        <v>0.013</v>
      </c>
      <c r="H22" s="69"/>
      <c r="I22" s="38">
        <f>ROUND(H22*G22,2)</f>
        <v>0</v>
      </c>
    </row>
    <row r="23" spans="1:9" ht="29.25" customHeight="1">
      <c r="A23" s="23"/>
      <c r="B23" s="51"/>
      <c r="C23" s="52" t="s">
        <v>10</v>
      </c>
      <c r="D23" s="53" t="s">
        <v>26</v>
      </c>
      <c r="E23" s="53" t="s">
        <v>27</v>
      </c>
      <c r="F23" s="51"/>
      <c r="G23" s="51"/>
      <c r="H23" s="51"/>
      <c r="I23" s="54">
        <f>SUM(I24+I32)</f>
        <v>0</v>
      </c>
    </row>
    <row r="24" spans="1:9" ht="29.25" customHeight="1">
      <c r="A24" s="23"/>
      <c r="B24" s="30"/>
      <c r="C24" s="31" t="s">
        <v>10</v>
      </c>
      <c r="D24" s="32">
        <v>713</v>
      </c>
      <c r="E24" s="32" t="s">
        <v>258</v>
      </c>
      <c r="F24" s="30"/>
      <c r="G24" s="30"/>
      <c r="H24" s="30"/>
      <c r="I24" s="41">
        <f>SUM(I25:I31)</f>
        <v>0</v>
      </c>
    </row>
    <row r="25" spans="1:9" ht="29.25" customHeight="1">
      <c r="A25" s="23"/>
      <c r="B25" s="33" t="s">
        <v>731</v>
      </c>
      <c r="C25" s="33" t="s">
        <v>15</v>
      </c>
      <c r="D25" s="34" t="s">
        <v>732</v>
      </c>
      <c r="E25" s="35" t="s">
        <v>733</v>
      </c>
      <c r="F25" s="36" t="s">
        <v>19</v>
      </c>
      <c r="G25" s="37">
        <v>161</v>
      </c>
      <c r="H25" s="69"/>
      <c r="I25" s="38">
        <f>ROUND(H25*G25,2)</f>
        <v>0</v>
      </c>
    </row>
    <row r="26" spans="1:9" ht="29.25" customHeight="1">
      <c r="A26" s="23"/>
      <c r="B26" s="42" t="s">
        <v>734</v>
      </c>
      <c r="C26" s="42" t="s">
        <v>45</v>
      </c>
      <c r="D26" s="43"/>
      <c r="E26" s="44" t="s">
        <v>735</v>
      </c>
      <c r="F26" s="45" t="s">
        <v>19</v>
      </c>
      <c r="G26" s="46">
        <v>161</v>
      </c>
      <c r="H26" s="75"/>
      <c r="I26" s="68">
        <f>ROUND(H26*G26,2)</f>
        <v>0</v>
      </c>
    </row>
    <row r="27" spans="1:9" ht="29.25" customHeight="1">
      <c r="A27" s="23"/>
      <c r="B27" s="48"/>
      <c r="C27" s="117" t="s">
        <v>736</v>
      </c>
      <c r="D27" s="48"/>
      <c r="E27" s="118" t="s">
        <v>737</v>
      </c>
      <c r="F27" s="48"/>
      <c r="G27" s="48"/>
      <c r="H27" s="48"/>
      <c r="I27" s="48"/>
    </row>
    <row r="28" spans="1:9" ht="29.25" customHeight="1">
      <c r="A28" s="23"/>
      <c r="B28" s="33" t="s">
        <v>738</v>
      </c>
      <c r="C28" s="33" t="s">
        <v>15</v>
      </c>
      <c r="D28" s="34" t="s">
        <v>732</v>
      </c>
      <c r="E28" s="35" t="s">
        <v>733</v>
      </c>
      <c r="F28" s="36" t="s">
        <v>19</v>
      </c>
      <c r="G28" s="37">
        <v>328</v>
      </c>
      <c r="H28" s="69"/>
      <c r="I28" s="38">
        <f>ROUND(H28*G28,2)</f>
        <v>0</v>
      </c>
    </row>
    <row r="29" spans="1:9" ht="29.25" customHeight="1">
      <c r="A29" s="23"/>
      <c r="B29" s="42" t="s">
        <v>739</v>
      </c>
      <c r="C29" s="42" t="s">
        <v>45</v>
      </c>
      <c r="D29" s="43"/>
      <c r="E29" s="44" t="s">
        <v>740</v>
      </c>
      <c r="F29" s="45" t="s">
        <v>19</v>
      </c>
      <c r="G29" s="46">
        <v>328</v>
      </c>
      <c r="H29" s="75"/>
      <c r="I29" s="68">
        <f>ROUND(H29*G29,2)</f>
        <v>0</v>
      </c>
    </row>
    <row r="30" spans="1:9" ht="29.25" customHeight="1">
      <c r="A30" s="23"/>
      <c r="B30" s="48"/>
      <c r="C30" s="117" t="s">
        <v>736</v>
      </c>
      <c r="D30" s="48"/>
      <c r="E30" s="118" t="s">
        <v>741</v>
      </c>
      <c r="F30" s="48"/>
      <c r="G30" s="48"/>
      <c r="H30" s="48"/>
      <c r="I30" s="48"/>
    </row>
    <row r="31" spans="1:9" ht="29.25" customHeight="1">
      <c r="A31" s="23"/>
      <c r="B31" s="33"/>
      <c r="C31" s="33" t="s">
        <v>15</v>
      </c>
      <c r="D31" s="34" t="s">
        <v>263</v>
      </c>
      <c r="E31" s="35" t="s">
        <v>264</v>
      </c>
      <c r="F31" s="36" t="s">
        <v>265</v>
      </c>
      <c r="G31" s="78"/>
      <c r="H31" s="69"/>
      <c r="I31" s="38">
        <f>ROUND(H31*G31,2)</f>
        <v>0</v>
      </c>
    </row>
    <row r="32" spans="1:9" s="28" customFormat="1" ht="36" customHeight="1">
      <c r="A32" s="27" t="s">
        <v>9</v>
      </c>
      <c r="B32" s="51"/>
      <c r="C32" s="52" t="s">
        <v>10</v>
      </c>
      <c r="D32" s="55">
        <v>751</v>
      </c>
      <c r="E32" s="55" t="s">
        <v>742</v>
      </c>
      <c r="F32" s="51"/>
      <c r="G32" s="51"/>
      <c r="H32" s="51"/>
      <c r="I32" s="56">
        <f>SUM(I33:I277)</f>
        <v>0</v>
      </c>
    </row>
    <row r="33" spans="1:9" s="28" customFormat="1" ht="23.25" customHeight="1">
      <c r="A33" s="27" t="s">
        <v>9</v>
      </c>
      <c r="B33" s="87" t="s">
        <v>743</v>
      </c>
      <c r="C33" s="116" t="s">
        <v>26</v>
      </c>
      <c r="D33" s="88" t="s">
        <v>744</v>
      </c>
      <c r="E33" s="89" t="s">
        <v>745</v>
      </c>
      <c r="F33" s="90" t="s">
        <v>28</v>
      </c>
      <c r="G33" s="91">
        <v>1</v>
      </c>
      <c r="H33" s="120"/>
      <c r="I33" s="38">
        <f>ROUND(H33*G33,2)</f>
        <v>0</v>
      </c>
    </row>
    <row r="34" spans="1:9" s="28" customFormat="1" ht="25.5" customHeight="1">
      <c r="A34" s="27" t="s">
        <v>9</v>
      </c>
      <c r="B34" s="57" t="s">
        <v>743</v>
      </c>
      <c r="C34" s="116" t="s">
        <v>26</v>
      </c>
      <c r="D34" s="58" t="s">
        <v>746</v>
      </c>
      <c r="E34" s="59" t="s">
        <v>747</v>
      </c>
      <c r="F34" s="60" t="s">
        <v>28</v>
      </c>
      <c r="G34" s="61">
        <v>1</v>
      </c>
      <c r="H34" s="70"/>
      <c r="I34" s="38">
        <f>ROUND(H34*G34,2)</f>
        <v>0</v>
      </c>
    </row>
    <row r="35" spans="1:9" s="28" customFormat="1" ht="60" customHeight="1">
      <c r="A35" s="27" t="s">
        <v>9</v>
      </c>
      <c r="B35" s="48"/>
      <c r="C35" s="85" t="s">
        <v>748</v>
      </c>
      <c r="D35" s="48"/>
      <c r="E35" s="86" t="s">
        <v>749</v>
      </c>
      <c r="F35" s="48"/>
      <c r="G35" s="48"/>
      <c r="H35" s="48"/>
      <c r="I35" s="48"/>
    </row>
    <row r="36" spans="1:9" s="28" customFormat="1" ht="16.5" customHeight="1">
      <c r="A36" s="27" t="s">
        <v>9</v>
      </c>
      <c r="B36" s="63" t="s">
        <v>750</v>
      </c>
      <c r="C36" s="63" t="s">
        <v>45</v>
      </c>
      <c r="D36" s="64"/>
      <c r="E36" s="65" t="s">
        <v>751</v>
      </c>
      <c r="F36" s="66" t="s">
        <v>28</v>
      </c>
      <c r="G36" s="67">
        <v>1</v>
      </c>
      <c r="H36" s="71"/>
      <c r="I36" s="68">
        <f>ROUND(H36*G36,2)</f>
        <v>0</v>
      </c>
    </row>
    <row r="37" spans="1:9" s="28" customFormat="1" ht="66.75" customHeight="1">
      <c r="A37" s="27" t="s">
        <v>9</v>
      </c>
      <c r="B37" s="92"/>
      <c r="C37" s="85" t="s">
        <v>736</v>
      </c>
      <c r="D37" s="92"/>
      <c r="E37" s="93" t="s">
        <v>752</v>
      </c>
      <c r="F37" s="92"/>
      <c r="G37" s="92"/>
      <c r="H37" s="92"/>
      <c r="I37" s="92"/>
    </row>
    <row r="38" spans="1:9" s="28" customFormat="1" ht="58.5" customHeight="1">
      <c r="A38" s="27" t="s">
        <v>9</v>
      </c>
      <c r="B38" s="48"/>
      <c r="C38" s="85" t="s">
        <v>736</v>
      </c>
      <c r="D38" s="48"/>
      <c r="E38" s="86" t="s">
        <v>753</v>
      </c>
      <c r="F38" s="48"/>
      <c r="G38" s="48"/>
      <c r="H38" s="48"/>
      <c r="I38" s="48"/>
    </row>
    <row r="39" spans="1:9" s="28" customFormat="1" ht="57.75" customHeight="1">
      <c r="A39" s="27" t="s">
        <v>9</v>
      </c>
      <c r="B39" s="48"/>
      <c r="C39" s="85" t="s">
        <v>736</v>
      </c>
      <c r="D39" s="48"/>
      <c r="E39" s="86" t="s">
        <v>754</v>
      </c>
      <c r="F39" s="48"/>
      <c r="G39" s="48"/>
      <c r="H39" s="48"/>
      <c r="I39" s="48"/>
    </row>
    <row r="40" spans="1:9" s="28" customFormat="1" ht="24.75" customHeight="1">
      <c r="A40" s="27" t="s">
        <v>9</v>
      </c>
      <c r="B40" s="48"/>
      <c r="C40" s="85" t="s">
        <v>736</v>
      </c>
      <c r="D40" s="48"/>
      <c r="E40" s="86" t="s">
        <v>755</v>
      </c>
      <c r="F40" s="48"/>
      <c r="G40" s="48"/>
      <c r="H40" s="48"/>
      <c r="I40" s="48"/>
    </row>
    <row r="41" spans="1:9" s="28" customFormat="1" ht="23.25" customHeight="1">
      <c r="A41" s="27" t="s">
        <v>9</v>
      </c>
      <c r="B41" s="48"/>
      <c r="C41" s="85" t="s">
        <v>736</v>
      </c>
      <c r="D41" s="48"/>
      <c r="E41" s="86" t="s">
        <v>756</v>
      </c>
      <c r="F41" s="48"/>
      <c r="G41" s="48"/>
      <c r="H41" s="48"/>
      <c r="I41" s="48"/>
    </row>
    <row r="42" spans="1:9" s="28" customFormat="1" ht="219" customHeight="1">
      <c r="A42" s="27" t="s">
        <v>9</v>
      </c>
      <c r="B42" s="48"/>
      <c r="C42" s="85" t="s">
        <v>757</v>
      </c>
      <c r="D42" s="48"/>
      <c r="E42" s="94" t="s">
        <v>758</v>
      </c>
      <c r="F42" s="48"/>
      <c r="G42" s="48"/>
      <c r="H42" s="48"/>
      <c r="I42" s="48"/>
    </row>
    <row r="43" spans="1:9" s="28" customFormat="1" ht="196.5" customHeight="1">
      <c r="A43" s="27" t="s">
        <v>9</v>
      </c>
      <c r="B43" s="48"/>
      <c r="C43" s="85" t="s">
        <v>757</v>
      </c>
      <c r="D43" s="48"/>
      <c r="E43" s="94" t="s">
        <v>759</v>
      </c>
      <c r="F43" s="48"/>
      <c r="G43" s="48"/>
      <c r="H43" s="48"/>
      <c r="I43" s="48"/>
    </row>
    <row r="44" spans="1:9" ht="76.5" customHeight="1">
      <c r="A44" s="23" t="s">
        <v>9</v>
      </c>
      <c r="B44" s="48"/>
      <c r="C44" s="85" t="s">
        <v>757</v>
      </c>
      <c r="D44" s="48"/>
      <c r="E44" s="94" t="s">
        <v>760</v>
      </c>
      <c r="F44" s="48"/>
      <c r="G44" s="48"/>
      <c r="H44" s="48"/>
      <c r="I44" s="48"/>
    </row>
    <row r="45" spans="1:9" ht="88.5" customHeight="1">
      <c r="A45" s="23" t="s">
        <v>9</v>
      </c>
      <c r="B45" s="48"/>
      <c r="C45" s="85" t="s">
        <v>757</v>
      </c>
      <c r="D45" s="48"/>
      <c r="E45" s="94" t="s">
        <v>761</v>
      </c>
      <c r="F45" s="48"/>
      <c r="G45" s="48"/>
      <c r="H45" s="48"/>
      <c r="I45" s="48"/>
    </row>
    <row r="46" spans="1:9" ht="105" customHeight="1">
      <c r="A46" s="23" t="s">
        <v>9</v>
      </c>
      <c r="B46" s="48"/>
      <c r="C46" s="85" t="s">
        <v>757</v>
      </c>
      <c r="D46" s="48"/>
      <c r="E46" s="95" t="s">
        <v>762</v>
      </c>
      <c r="F46" s="48"/>
      <c r="G46" s="48"/>
      <c r="H46" s="48"/>
      <c r="I46" s="48"/>
    </row>
    <row r="47" spans="1:9" ht="56.25" customHeight="1">
      <c r="A47" s="22" t="s">
        <v>9</v>
      </c>
      <c r="B47" s="48"/>
      <c r="C47" s="85" t="s">
        <v>757</v>
      </c>
      <c r="D47" s="48"/>
      <c r="E47" s="96" t="s">
        <v>763</v>
      </c>
      <c r="F47" s="48"/>
      <c r="G47" s="48"/>
      <c r="H47" s="48"/>
      <c r="I47" s="48"/>
    </row>
    <row r="48" spans="1:9" ht="23.25" customHeight="1">
      <c r="A48" s="23" t="s">
        <v>9</v>
      </c>
      <c r="B48" s="97" t="s">
        <v>764</v>
      </c>
      <c r="C48" s="116" t="s">
        <v>26</v>
      </c>
      <c r="D48" s="98"/>
      <c r="E48" s="99" t="s">
        <v>765</v>
      </c>
      <c r="F48" s="100" t="s">
        <v>28</v>
      </c>
      <c r="G48" s="101">
        <v>10</v>
      </c>
      <c r="H48" s="70"/>
      <c r="I48" s="38">
        <f>ROUND(H48*G48,2)</f>
        <v>0</v>
      </c>
    </row>
    <row r="49" spans="1:9" ht="49.5" customHeight="1">
      <c r="A49" s="22" t="s">
        <v>9</v>
      </c>
      <c r="B49" s="108"/>
      <c r="C49" s="109" t="s">
        <v>748</v>
      </c>
      <c r="D49" s="108"/>
      <c r="E49" s="110" t="s">
        <v>766</v>
      </c>
      <c r="F49" s="108"/>
      <c r="G49" s="108"/>
      <c r="H49" s="108"/>
      <c r="I49" s="108"/>
    </row>
    <row r="50" spans="1:9" ht="25.5" customHeight="1">
      <c r="A50" s="23" t="s">
        <v>9</v>
      </c>
      <c r="B50" s="102" t="s">
        <v>767</v>
      </c>
      <c r="C50" s="102" t="s">
        <v>45</v>
      </c>
      <c r="D50" s="103"/>
      <c r="E50" s="104" t="s">
        <v>768</v>
      </c>
      <c r="F50" s="105" t="s">
        <v>28</v>
      </c>
      <c r="G50" s="106">
        <v>10</v>
      </c>
      <c r="H50" s="71"/>
      <c r="I50" s="68">
        <f>ROUND(H50*G50,2)</f>
        <v>0</v>
      </c>
    </row>
    <row r="51" spans="1:9" ht="25.5" customHeight="1">
      <c r="A51" s="6" t="s">
        <v>9</v>
      </c>
      <c r="B51" s="108"/>
      <c r="C51" s="109" t="s">
        <v>736</v>
      </c>
      <c r="D51" s="108"/>
      <c r="E51" s="110" t="s">
        <v>769</v>
      </c>
      <c r="F51" s="108"/>
      <c r="G51" s="108"/>
      <c r="H51" s="108"/>
      <c r="I51" s="108"/>
    </row>
    <row r="52" spans="1:9" ht="25.5" customHeight="1">
      <c r="A52" s="22" t="s">
        <v>9</v>
      </c>
      <c r="B52" s="87" t="s">
        <v>770</v>
      </c>
      <c r="C52" s="116" t="s">
        <v>26</v>
      </c>
      <c r="D52" s="88" t="s">
        <v>771</v>
      </c>
      <c r="E52" s="89" t="s">
        <v>772</v>
      </c>
      <c r="F52" s="90" t="s">
        <v>28</v>
      </c>
      <c r="G52" s="91">
        <v>1</v>
      </c>
      <c r="H52" s="120"/>
      <c r="I52" s="38">
        <f>ROUND(H52*G52,2)</f>
        <v>0</v>
      </c>
    </row>
    <row r="53" spans="1:9" ht="33.75" customHeight="1">
      <c r="A53" s="23" t="s">
        <v>9</v>
      </c>
      <c r="B53" s="57" t="s">
        <v>770</v>
      </c>
      <c r="C53" s="116" t="s">
        <v>26</v>
      </c>
      <c r="D53" s="58" t="s">
        <v>746</v>
      </c>
      <c r="E53" s="59" t="s">
        <v>747</v>
      </c>
      <c r="F53" s="60" t="s">
        <v>28</v>
      </c>
      <c r="G53" s="61">
        <v>1</v>
      </c>
      <c r="H53" s="70"/>
      <c r="I53" s="38">
        <f>ROUND(H53*G53,2)</f>
        <v>0</v>
      </c>
    </row>
    <row r="54" spans="1:9" ht="55.5" customHeight="1">
      <c r="A54" s="23" t="s">
        <v>9</v>
      </c>
      <c r="B54" s="48"/>
      <c r="C54" s="85" t="s">
        <v>748</v>
      </c>
      <c r="D54" s="48"/>
      <c r="E54" s="86" t="s">
        <v>749</v>
      </c>
      <c r="F54" s="48"/>
      <c r="G54" s="48"/>
      <c r="H54" s="48"/>
      <c r="I54" s="48"/>
    </row>
    <row r="55" spans="1:9" ht="23.25" customHeight="1">
      <c r="A55" s="23" t="s">
        <v>9</v>
      </c>
      <c r="B55" s="63" t="s">
        <v>773</v>
      </c>
      <c r="C55" s="63" t="s">
        <v>45</v>
      </c>
      <c r="D55" s="64"/>
      <c r="E55" s="65" t="s">
        <v>751</v>
      </c>
      <c r="F55" s="66" t="s">
        <v>28</v>
      </c>
      <c r="G55" s="67">
        <v>1</v>
      </c>
      <c r="H55" s="71"/>
      <c r="I55" s="68">
        <f>ROUND(H55*G55,2)</f>
        <v>0</v>
      </c>
    </row>
    <row r="56" spans="1:9" ht="29.25" customHeight="1">
      <c r="A56" s="23" t="s">
        <v>9</v>
      </c>
      <c r="B56" s="92"/>
      <c r="C56" s="85" t="s">
        <v>736</v>
      </c>
      <c r="D56" s="92"/>
      <c r="E56" s="93" t="s">
        <v>774</v>
      </c>
      <c r="F56" s="92"/>
      <c r="G56" s="92"/>
      <c r="H56" s="92"/>
      <c r="I56" s="92"/>
    </row>
    <row r="57" spans="2:9" ht="39">
      <c r="B57" s="48"/>
      <c r="C57" s="85" t="s">
        <v>736</v>
      </c>
      <c r="D57" s="48"/>
      <c r="E57" s="86" t="s">
        <v>775</v>
      </c>
      <c r="F57" s="48"/>
      <c r="G57" s="48"/>
      <c r="H57" s="48"/>
      <c r="I57" s="48"/>
    </row>
    <row r="58" spans="2:9" ht="48.75">
      <c r="B58" s="48"/>
      <c r="C58" s="85" t="s">
        <v>736</v>
      </c>
      <c r="D58" s="48"/>
      <c r="E58" s="86" t="s">
        <v>754</v>
      </c>
      <c r="F58" s="48"/>
      <c r="G58" s="48"/>
      <c r="H58" s="48"/>
      <c r="I58" s="48"/>
    </row>
    <row r="59" spans="2:9" ht="15">
      <c r="B59" s="48"/>
      <c r="C59" s="85" t="s">
        <v>736</v>
      </c>
      <c r="D59" s="48"/>
      <c r="E59" s="86" t="s">
        <v>755</v>
      </c>
      <c r="F59" s="48"/>
      <c r="G59" s="48"/>
      <c r="H59" s="48"/>
      <c r="I59" s="48"/>
    </row>
    <row r="60" spans="2:9" ht="15">
      <c r="B60" s="48"/>
      <c r="C60" s="85" t="s">
        <v>736</v>
      </c>
      <c r="D60" s="48"/>
      <c r="E60" s="86" t="s">
        <v>756</v>
      </c>
      <c r="F60" s="48"/>
      <c r="G60" s="48"/>
      <c r="H60" s="48"/>
      <c r="I60" s="48"/>
    </row>
    <row r="61" spans="2:9" ht="224.25">
      <c r="B61" s="48"/>
      <c r="C61" s="85" t="s">
        <v>757</v>
      </c>
      <c r="D61" s="48"/>
      <c r="E61" s="94" t="s">
        <v>758</v>
      </c>
      <c r="F61" s="48"/>
      <c r="G61" s="48"/>
      <c r="H61" s="48"/>
      <c r="I61" s="48"/>
    </row>
    <row r="62" spans="2:9" ht="98.25" customHeight="1">
      <c r="B62" s="48"/>
      <c r="C62" s="85" t="s">
        <v>757</v>
      </c>
      <c r="D62" s="48"/>
      <c r="E62" s="94" t="s">
        <v>776</v>
      </c>
      <c r="F62" s="48"/>
      <c r="G62" s="48"/>
      <c r="H62" s="48"/>
      <c r="I62" s="48"/>
    </row>
    <row r="63" spans="2:9" ht="49.5" customHeight="1">
      <c r="B63" s="48"/>
      <c r="C63" s="85" t="s">
        <v>757</v>
      </c>
      <c r="D63" s="48"/>
      <c r="E63" s="94" t="s">
        <v>760</v>
      </c>
      <c r="F63" s="48"/>
      <c r="G63" s="48"/>
      <c r="H63" s="48"/>
      <c r="I63" s="48"/>
    </row>
    <row r="64" spans="2:9" ht="181.5" customHeight="1">
      <c r="B64" s="48"/>
      <c r="C64" s="85" t="s">
        <v>757</v>
      </c>
      <c r="D64" s="48"/>
      <c r="E64" s="94" t="s">
        <v>761</v>
      </c>
      <c r="F64" s="48"/>
      <c r="G64" s="48"/>
      <c r="H64" s="48"/>
      <c r="I64" s="48"/>
    </row>
    <row r="65" spans="2:9" ht="58.5">
      <c r="B65" s="48"/>
      <c r="C65" s="85" t="s">
        <v>757</v>
      </c>
      <c r="D65" s="48"/>
      <c r="E65" s="95" t="s">
        <v>777</v>
      </c>
      <c r="F65" s="48"/>
      <c r="G65" s="48"/>
      <c r="H65" s="48"/>
      <c r="I65" s="48"/>
    </row>
    <row r="66" spans="2:9" ht="36">
      <c r="B66" s="48"/>
      <c r="C66" s="116" t="s">
        <v>26</v>
      </c>
      <c r="D66" s="48"/>
      <c r="E66" s="96" t="s">
        <v>763</v>
      </c>
      <c r="F66" s="48"/>
      <c r="G66" s="48"/>
      <c r="H66" s="48"/>
      <c r="I66" s="48"/>
    </row>
    <row r="67" spans="2:9" ht="15">
      <c r="B67" s="57" t="s">
        <v>778</v>
      </c>
      <c r="C67" s="116" t="s">
        <v>26</v>
      </c>
      <c r="D67" s="58" t="s">
        <v>779</v>
      </c>
      <c r="E67" s="59" t="s">
        <v>780</v>
      </c>
      <c r="F67" s="60" t="s">
        <v>28</v>
      </c>
      <c r="G67" s="61">
        <v>24</v>
      </c>
      <c r="H67" s="70"/>
      <c r="I67" s="38">
        <f>ROUND(H67*G67,2)</f>
        <v>0</v>
      </c>
    </row>
    <row r="68" spans="2:9" ht="15">
      <c r="B68" s="63" t="s">
        <v>781</v>
      </c>
      <c r="C68" s="63" t="s">
        <v>45</v>
      </c>
      <c r="D68" s="64"/>
      <c r="E68" s="65" t="s">
        <v>782</v>
      </c>
      <c r="F68" s="66" t="s">
        <v>28</v>
      </c>
      <c r="G68" s="67">
        <v>24</v>
      </c>
      <c r="H68" s="71"/>
      <c r="I68" s="68">
        <f>ROUND(H68*G68,2)</f>
        <v>0</v>
      </c>
    </row>
    <row r="69" spans="2:9" ht="15">
      <c r="B69" s="48"/>
      <c r="C69" s="85" t="s">
        <v>736</v>
      </c>
      <c r="D69" s="48"/>
      <c r="E69" s="86" t="s">
        <v>783</v>
      </c>
      <c r="F69" s="48"/>
      <c r="G69" s="48"/>
      <c r="H69" s="48"/>
      <c r="I69" s="48"/>
    </row>
    <row r="70" spans="2:9" ht="19.5">
      <c r="B70" s="48"/>
      <c r="C70" s="85" t="s">
        <v>736</v>
      </c>
      <c r="D70" s="48"/>
      <c r="E70" s="86" t="s">
        <v>784</v>
      </c>
      <c r="F70" s="48"/>
      <c r="G70" s="48"/>
      <c r="H70" s="48"/>
      <c r="I70" s="48"/>
    </row>
    <row r="71" spans="2:9" ht="30" customHeight="1">
      <c r="B71" s="48"/>
      <c r="C71" s="85" t="s">
        <v>757</v>
      </c>
      <c r="D71" s="48"/>
      <c r="E71" s="95" t="s">
        <v>785</v>
      </c>
      <c r="F71" s="48"/>
      <c r="G71" s="48"/>
      <c r="H71" s="48"/>
      <c r="I71" s="48"/>
    </row>
    <row r="72" spans="2:9" ht="60.75" customHeight="1">
      <c r="B72" s="48"/>
      <c r="C72" s="85" t="s">
        <v>757</v>
      </c>
      <c r="D72" s="48"/>
      <c r="E72" s="95" t="s">
        <v>786</v>
      </c>
      <c r="F72" s="48"/>
      <c r="G72" s="48"/>
      <c r="H72" s="48"/>
      <c r="I72" s="48"/>
    </row>
    <row r="73" spans="2:9" ht="24">
      <c r="B73" s="57" t="s">
        <v>787</v>
      </c>
      <c r="C73" s="116" t="s">
        <v>26</v>
      </c>
      <c r="D73" s="58" t="s">
        <v>788</v>
      </c>
      <c r="E73" s="59" t="s">
        <v>789</v>
      </c>
      <c r="F73" s="60" t="s">
        <v>28</v>
      </c>
      <c r="G73" s="61">
        <v>30</v>
      </c>
      <c r="H73" s="70"/>
      <c r="I73" s="38">
        <f>ROUND(H73*G73,2)</f>
        <v>0</v>
      </c>
    </row>
    <row r="74" spans="2:9" ht="15">
      <c r="B74" s="48"/>
      <c r="C74" s="85" t="s">
        <v>736</v>
      </c>
      <c r="D74" s="48"/>
      <c r="E74" s="86" t="s">
        <v>790</v>
      </c>
      <c r="F74" s="48"/>
      <c r="G74" s="48"/>
      <c r="H74" s="48"/>
      <c r="I74" s="48"/>
    </row>
    <row r="75" spans="2:9" ht="24">
      <c r="B75" s="57" t="s">
        <v>787</v>
      </c>
      <c r="C75" s="116" t="s">
        <v>26</v>
      </c>
      <c r="D75" s="58" t="s">
        <v>788</v>
      </c>
      <c r="E75" s="59" t="s">
        <v>789</v>
      </c>
      <c r="F75" s="60" t="s">
        <v>28</v>
      </c>
      <c r="G75" s="61">
        <v>30</v>
      </c>
      <c r="H75" s="70"/>
      <c r="I75" s="38">
        <f>ROUND(H75*G75,2)</f>
        <v>0</v>
      </c>
    </row>
    <row r="76" spans="2:9" ht="15">
      <c r="B76" s="48"/>
      <c r="C76" s="85" t="s">
        <v>736</v>
      </c>
      <c r="D76" s="48"/>
      <c r="E76" s="86" t="s">
        <v>791</v>
      </c>
      <c r="F76" s="48"/>
      <c r="G76" s="48"/>
      <c r="H76" s="48"/>
      <c r="I76" s="48"/>
    </row>
    <row r="77" spans="2:9" ht="15">
      <c r="B77" s="63" t="s">
        <v>792</v>
      </c>
      <c r="C77" s="63" t="s">
        <v>45</v>
      </c>
      <c r="D77" s="64"/>
      <c r="E77" s="65" t="s">
        <v>793</v>
      </c>
      <c r="F77" s="66" t="s">
        <v>28</v>
      </c>
      <c r="G77" s="67">
        <v>30</v>
      </c>
      <c r="H77" s="71"/>
      <c r="I77" s="68">
        <f>ROUND(H77*G77,2)</f>
        <v>0</v>
      </c>
    </row>
    <row r="78" spans="2:9" ht="15">
      <c r="B78" s="48"/>
      <c r="C78" s="85" t="s">
        <v>736</v>
      </c>
      <c r="D78" s="48"/>
      <c r="E78" s="86" t="s">
        <v>794</v>
      </c>
      <c r="F78" s="48"/>
      <c r="G78" s="48"/>
      <c r="H78" s="48"/>
      <c r="I78" s="48"/>
    </row>
    <row r="79" spans="2:9" ht="19.5">
      <c r="B79" s="48"/>
      <c r="C79" s="85" t="s">
        <v>757</v>
      </c>
      <c r="D79" s="48"/>
      <c r="E79" s="95" t="s">
        <v>795</v>
      </c>
      <c r="F79" s="48"/>
      <c r="G79" s="48"/>
      <c r="H79" s="48"/>
      <c r="I79" s="48"/>
    </row>
    <row r="80" spans="2:9" ht="24">
      <c r="B80" s="57" t="s">
        <v>796</v>
      </c>
      <c r="C80" s="116" t="s">
        <v>26</v>
      </c>
      <c r="D80" s="58" t="s">
        <v>797</v>
      </c>
      <c r="E80" s="59" t="s">
        <v>798</v>
      </c>
      <c r="F80" s="60" t="s">
        <v>28</v>
      </c>
      <c r="G80" s="61">
        <v>2</v>
      </c>
      <c r="H80" s="70"/>
      <c r="I80" s="38">
        <f>ROUND(H80*G80,2)</f>
        <v>0</v>
      </c>
    </row>
    <row r="81" spans="2:9" ht="15">
      <c r="B81" s="48"/>
      <c r="C81" s="85" t="s">
        <v>736</v>
      </c>
      <c r="D81" s="48"/>
      <c r="E81" s="86" t="s">
        <v>790</v>
      </c>
      <c r="F81" s="48"/>
      <c r="G81" s="48"/>
      <c r="H81" s="48"/>
      <c r="I81" s="48"/>
    </row>
    <row r="82" spans="2:9" ht="24">
      <c r="B82" s="57" t="s">
        <v>799</v>
      </c>
      <c r="C82" s="116" t="s">
        <v>26</v>
      </c>
      <c r="D82" s="58" t="s">
        <v>797</v>
      </c>
      <c r="E82" s="59" t="s">
        <v>798</v>
      </c>
      <c r="F82" s="60" t="s">
        <v>28</v>
      </c>
      <c r="G82" s="61">
        <v>2</v>
      </c>
      <c r="H82" s="70"/>
      <c r="I82" s="38">
        <f>ROUND(H82*G82,2)</f>
        <v>0</v>
      </c>
    </row>
    <row r="83" spans="2:9" ht="15">
      <c r="B83" s="48"/>
      <c r="C83" s="85" t="s">
        <v>736</v>
      </c>
      <c r="D83" s="48"/>
      <c r="E83" s="86" t="s">
        <v>790</v>
      </c>
      <c r="F83" s="48"/>
      <c r="G83" s="48"/>
      <c r="H83" s="48"/>
      <c r="I83" s="48"/>
    </row>
    <row r="84" spans="2:9" ht="24">
      <c r="B84" s="57" t="s">
        <v>799</v>
      </c>
      <c r="C84" s="116" t="s">
        <v>26</v>
      </c>
      <c r="D84" s="58" t="s">
        <v>797</v>
      </c>
      <c r="E84" s="59" t="s">
        <v>798</v>
      </c>
      <c r="F84" s="60" t="s">
        <v>28</v>
      </c>
      <c r="G84" s="61">
        <v>2</v>
      </c>
      <c r="H84" s="70"/>
      <c r="I84" s="38">
        <f>ROUND(H84*G84,2)</f>
        <v>0</v>
      </c>
    </row>
    <row r="85" spans="2:9" ht="15">
      <c r="B85" s="48"/>
      <c r="C85" s="85" t="s">
        <v>736</v>
      </c>
      <c r="D85" s="48"/>
      <c r="E85" s="86" t="s">
        <v>791</v>
      </c>
      <c r="F85" s="48"/>
      <c r="G85" s="48"/>
      <c r="H85" s="48"/>
      <c r="I85" s="48"/>
    </row>
    <row r="86" spans="2:9" ht="15">
      <c r="B86" s="63" t="s">
        <v>800</v>
      </c>
      <c r="C86" s="63" t="s">
        <v>45</v>
      </c>
      <c r="D86" s="64"/>
      <c r="E86" s="65" t="s">
        <v>801</v>
      </c>
      <c r="F86" s="66" t="s">
        <v>28</v>
      </c>
      <c r="G86" s="67">
        <v>2</v>
      </c>
      <c r="H86" s="71"/>
      <c r="I86" s="68">
        <f>ROUND(H86*G86,2)</f>
        <v>0</v>
      </c>
    </row>
    <row r="87" spans="2:9" ht="15">
      <c r="B87" s="48"/>
      <c r="C87" s="85" t="s">
        <v>736</v>
      </c>
      <c r="D87" s="48"/>
      <c r="E87" s="86" t="s">
        <v>794</v>
      </c>
      <c r="F87" s="48"/>
      <c r="G87" s="48"/>
      <c r="H87" s="48"/>
      <c r="I87" s="48"/>
    </row>
    <row r="88" spans="2:9" ht="19.5">
      <c r="B88" s="48"/>
      <c r="C88" s="85" t="s">
        <v>757</v>
      </c>
      <c r="D88" s="48"/>
      <c r="E88" s="95" t="s">
        <v>795</v>
      </c>
      <c r="F88" s="48"/>
      <c r="G88" s="48"/>
      <c r="H88" s="48"/>
      <c r="I88" s="48"/>
    </row>
    <row r="89" spans="2:9" ht="24">
      <c r="B89" s="57" t="s">
        <v>802</v>
      </c>
      <c r="C89" s="116" t="s">
        <v>26</v>
      </c>
      <c r="D89" s="58" t="s">
        <v>797</v>
      </c>
      <c r="E89" s="59" t="s">
        <v>798</v>
      </c>
      <c r="F89" s="60" t="s">
        <v>28</v>
      </c>
      <c r="G89" s="61">
        <v>6</v>
      </c>
      <c r="H89" s="70"/>
      <c r="I89" s="38">
        <f>ROUND(H89*G89,2)</f>
        <v>0</v>
      </c>
    </row>
    <row r="90" spans="2:9" ht="15">
      <c r="B90" s="48"/>
      <c r="C90" s="85" t="s">
        <v>736</v>
      </c>
      <c r="D90" s="48"/>
      <c r="E90" s="86" t="s">
        <v>790</v>
      </c>
      <c r="F90" s="48"/>
      <c r="G90" s="48"/>
      <c r="H90" s="48"/>
      <c r="I90" s="48"/>
    </row>
    <row r="91" spans="2:9" ht="24">
      <c r="B91" s="57" t="s">
        <v>802</v>
      </c>
      <c r="C91" s="116" t="s">
        <v>26</v>
      </c>
      <c r="D91" s="58" t="s">
        <v>797</v>
      </c>
      <c r="E91" s="59" t="s">
        <v>798</v>
      </c>
      <c r="F91" s="60" t="s">
        <v>28</v>
      </c>
      <c r="G91" s="61">
        <v>6</v>
      </c>
      <c r="H91" s="70"/>
      <c r="I91" s="38">
        <f>ROUND(H91*G91,2)</f>
        <v>0</v>
      </c>
    </row>
    <row r="92" spans="2:9" ht="15">
      <c r="B92" s="48"/>
      <c r="C92" s="85" t="s">
        <v>736</v>
      </c>
      <c r="D92" s="48"/>
      <c r="E92" s="86" t="s">
        <v>791</v>
      </c>
      <c r="F92" s="48"/>
      <c r="G92" s="48"/>
      <c r="H92" s="48"/>
      <c r="I92" s="48"/>
    </row>
    <row r="93" spans="2:9" ht="15">
      <c r="B93" s="63" t="s">
        <v>803</v>
      </c>
      <c r="C93" s="63" t="s">
        <v>45</v>
      </c>
      <c r="D93" s="64"/>
      <c r="E93" s="65" t="s">
        <v>804</v>
      </c>
      <c r="F93" s="66" t="s">
        <v>28</v>
      </c>
      <c r="G93" s="67">
        <v>6</v>
      </c>
      <c r="H93" s="71"/>
      <c r="I93" s="68">
        <f>ROUND(H93*G93,2)</f>
        <v>0</v>
      </c>
    </row>
    <row r="94" spans="2:9" ht="15">
      <c r="B94" s="48"/>
      <c r="C94" s="85" t="s">
        <v>736</v>
      </c>
      <c r="D94" s="48"/>
      <c r="E94" s="86" t="s">
        <v>794</v>
      </c>
      <c r="F94" s="48"/>
      <c r="G94" s="48"/>
      <c r="H94" s="48"/>
      <c r="I94" s="48"/>
    </row>
    <row r="95" spans="2:9" ht="19.5">
      <c r="B95" s="48"/>
      <c r="C95" s="85" t="s">
        <v>757</v>
      </c>
      <c r="D95" s="48"/>
      <c r="E95" s="95" t="s">
        <v>795</v>
      </c>
      <c r="F95" s="48"/>
      <c r="G95" s="48"/>
      <c r="H95" s="48"/>
      <c r="I95" s="48"/>
    </row>
    <row r="96" spans="2:9" ht="24">
      <c r="B96" s="57" t="s">
        <v>805</v>
      </c>
      <c r="C96" s="116" t="s">
        <v>26</v>
      </c>
      <c r="D96" s="58" t="s">
        <v>788</v>
      </c>
      <c r="E96" s="59" t="s">
        <v>789</v>
      </c>
      <c r="F96" s="60" t="s">
        <v>28</v>
      </c>
      <c r="G96" s="61">
        <v>18</v>
      </c>
      <c r="H96" s="70"/>
      <c r="I96" s="38">
        <f>ROUND(H96*G96,2)</f>
        <v>0</v>
      </c>
    </row>
    <row r="97" spans="2:9" ht="15">
      <c r="B97" s="48"/>
      <c r="C97" s="85" t="s">
        <v>736</v>
      </c>
      <c r="D97" s="48"/>
      <c r="E97" s="86" t="s">
        <v>790</v>
      </c>
      <c r="F97" s="48"/>
      <c r="G97" s="48"/>
      <c r="H97" s="48"/>
      <c r="I97" s="48"/>
    </row>
    <row r="98" spans="2:9" ht="24">
      <c r="B98" s="57" t="s">
        <v>805</v>
      </c>
      <c r="C98" s="116" t="s">
        <v>26</v>
      </c>
      <c r="D98" s="58" t="s">
        <v>788</v>
      </c>
      <c r="E98" s="59" t="s">
        <v>789</v>
      </c>
      <c r="F98" s="60" t="s">
        <v>28</v>
      </c>
      <c r="G98" s="61">
        <v>18</v>
      </c>
      <c r="H98" s="70"/>
      <c r="I98" s="38">
        <f>ROUND(H98*G98,2)</f>
        <v>0</v>
      </c>
    </row>
    <row r="99" spans="2:9" ht="15">
      <c r="B99" s="48"/>
      <c r="C99" s="85" t="s">
        <v>736</v>
      </c>
      <c r="D99" s="48"/>
      <c r="E99" s="86" t="s">
        <v>791</v>
      </c>
      <c r="F99" s="48"/>
      <c r="G99" s="48"/>
      <c r="H99" s="48"/>
      <c r="I99" s="48"/>
    </row>
    <row r="100" spans="2:9" ht="15">
      <c r="B100" s="63" t="s">
        <v>806</v>
      </c>
      <c r="C100" s="63" t="s">
        <v>45</v>
      </c>
      <c r="D100" s="64"/>
      <c r="E100" s="65" t="s">
        <v>793</v>
      </c>
      <c r="F100" s="66" t="s">
        <v>28</v>
      </c>
      <c r="G100" s="67">
        <v>18</v>
      </c>
      <c r="H100" s="71"/>
      <c r="I100" s="68">
        <f>ROUND(H100*G100,2)</f>
        <v>0</v>
      </c>
    </row>
    <row r="101" spans="2:9" ht="15">
      <c r="B101" s="48"/>
      <c r="C101" s="85" t="s">
        <v>736</v>
      </c>
      <c r="D101" s="48"/>
      <c r="E101" s="86" t="s">
        <v>794</v>
      </c>
      <c r="F101" s="48"/>
      <c r="G101" s="48"/>
      <c r="H101" s="48"/>
      <c r="I101" s="48"/>
    </row>
    <row r="102" spans="2:9" ht="19.5">
      <c r="B102" s="48"/>
      <c r="C102" s="85" t="s">
        <v>757</v>
      </c>
      <c r="D102" s="48"/>
      <c r="E102" s="95" t="s">
        <v>795</v>
      </c>
      <c r="F102" s="48"/>
      <c r="G102" s="48"/>
      <c r="H102" s="48"/>
      <c r="I102" s="48"/>
    </row>
    <row r="103" spans="2:9" ht="24">
      <c r="B103" s="57" t="s">
        <v>807</v>
      </c>
      <c r="C103" s="116" t="s">
        <v>26</v>
      </c>
      <c r="D103" s="58" t="s">
        <v>797</v>
      </c>
      <c r="E103" s="59" t="s">
        <v>798</v>
      </c>
      <c r="F103" s="60" t="s">
        <v>28</v>
      </c>
      <c r="G103" s="61">
        <v>2</v>
      </c>
      <c r="H103" s="70"/>
      <c r="I103" s="38">
        <f>ROUND(H103*G103,2)</f>
        <v>0</v>
      </c>
    </row>
    <row r="104" spans="2:9" ht="15">
      <c r="B104" s="48"/>
      <c r="C104" s="85" t="s">
        <v>736</v>
      </c>
      <c r="D104" s="48"/>
      <c r="E104" s="86" t="s">
        <v>790</v>
      </c>
      <c r="F104" s="48"/>
      <c r="G104" s="48"/>
      <c r="H104" s="169"/>
      <c r="I104" s="48"/>
    </row>
    <row r="105" spans="2:9" ht="24">
      <c r="B105" s="57" t="s">
        <v>808</v>
      </c>
      <c r="C105" s="116" t="s">
        <v>26</v>
      </c>
      <c r="D105" s="58" t="s">
        <v>797</v>
      </c>
      <c r="E105" s="59" t="s">
        <v>798</v>
      </c>
      <c r="F105" s="60" t="s">
        <v>28</v>
      </c>
      <c r="G105" s="61">
        <v>2</v>
      </c>
      <c r="H105" s="70"/>
      <c r="I105" s="38">
        <f>ROUND(H105*G105,2)</f>
        <v>0</v>
      </c>
    </row>
    <row r="106" spans="2:9" ht="15">
      <c r="B106" s="48"/>
      <c r="C106" s="85" t="s">
        <v>736</v>
      </c>
      <c r="D106" s="48"/>
      <c r="E106" s="86" t="s">
        <v>790</v>
      </c>
      <c r="F106" s="48"/>
      <c r="G106" s="48"/>
      <c r="H106" s="48"/>
      <c r="I106" s="48"/>
    </row>
    <row r="107" spans="2:9" ht="24">
      <c r="B107" s="57" t="s">
        <v>808</v>
      </c>
      <c r="C107" s="116" t="s">
        <v>26</v>
      </c>
      <c r="D107" s="58" t="s">
        <v>797</v>
      </c>
      <c r="E107" s="59" t="s">
        <v>798</v>
      </c>
      <c r="F107" s="60" t="s">
        <v>28</v>
      </c>
      <c r="G107" s="61">
        <v>2</v>
      </c>
      <c r="H107" s="70"/>
      <c r="I107" s="38">
        <f>ROUND(H107*G107,2)</f>
        <v>0</v>
      </c>
    </row>
    <row r="108" spans="2:9" ht="15">
      <c r="B108" s="48"/>
      <c r="C108" s="85" t="s">
        <v>736</v>
      </c>
      <c r="D108" s="48"/>
      <c r="E108" s="86" t="s">
        <v>791</v>
      </c>
      <c r="F108" s="48"/>
      <c r="G108" s="48"/>
      <c r="H108" s="48"/>
      <c r="I108" s="48"/>
    </row>
    <row r="109" spans="2:9" ht="15">
      <c r="B109" s="63" t="s">
        <v>809</v>
      </c>
      <c r="C109" s="63" t="s">
        <v>45</v>
      </c>
      <c r="D109" s="64"/>
      <c r="E109" s="65" t="s">
        <v>801</v>
      </c>
      <c r="F109" s="66" t="s">
        <v>28</v>
      </c>
      <c r="G109" s="67">
        <v>2</v>
      </c>
      <c r="H109" s="71"/>
      <c r="I109" s="68">
        <f>ROUND(H109*G109,2)</f>
        <v>0</v>
      </c>
    </row>
    <row r="110" spans="2:9" ht="15">
      <c r="B110" s="48"/>
      <c r="C110" s="85" t="s">
        <v>736</v>
      </c>
      <c r="D110" s="48"/>
      <c r="E110" s="86" t="s">
        <v>794</v>
      </c>
      <c r="F110" s="48"/>
      <c r="G110" s="48"/>
      <c r="H110" s="48"/>
      <c r="I110" s="48"/>
    </row>
    <row r="111" spans="2:9" ht="19.5">
      <c r="B111" s="48"/>
      <c r="C111" s="85" t="s">
        <v>757</v>
      </c>
      <c r="D111" s="48"/>
      <c r="E111" s="95" t="s">
        <v>795</v>
      </c>
      <c r="F111" s="48"/>
      <c r="G111" s="48"/>
      <c r="H111" s="48"/>
      <c r="I111" s="48"/>
    </row>
    <row r="112" spans="2:9" ht="24">
      <c r="B112" s="57" t="s">
        <v>810</v>
      </c>
      <c r="C112" s="116" t="s">
        <v>26</v>
      </c>
      <c r="D112" s="58" t="s">
        <v>797</v>
      </c>
      <c r="E112" s="59" t="s">
        <v>798</v>
      </c>
      <c r="F112" s="60" t="s">
        <v>28</v>
      </c>
      <c r="G112" s="61">
        <v>16</v>
      </c>
      <c r="H112" s="70"/>
      <c r="I112" s="38">
        <f>ROUND(H112*G112,2)</f>
        <v>0</v>
      </c>
    </row>
    <row r="113" spans="2:9" ht="15">
      <c r="B113" s="48"/>
      <c r="C113" s="85" t="s">
        <v>736</v>
      </c>
      <c r="D113" s="48"/>
      <c r="E113" s="86" t="s">
        <v>790</v>
      </c>
      <c r="F113" s="48"/>
      <c r="G113" s="48"/>
      <c r="H113" s="48"/>
      <c r="I113" s="48"/>
    </row>
    <row r="114" spans="2:9" ht="24">
      <c r="B114" s="57" t="s">
        <v>810</v>
      </c>
      <c r="C114" s="116" t="s">
        <v>26</v>
      </c>
      <c r="D114" s="58" t="s">
        <v>797</v>
      </c>
      <c r="E114" s="59" t="s">
        <v>798</v>
      </c>
      <c r="F114" s="60" t="s">
        <v>28</v>
      </c>
      <c r="G114" s="61">
        <v>16</v>
      </c>
      <c r="H114" s="70"/>
      <c r="I114" s="38">
        <f>ROUND(H114*G114,2)</f>
        <v>0</v>
      </c>
    </row>
    <row r="115" spans="2:9" ht="15">
      <c r="B115" s="48"/>
      <c r="C115" s="85" t="s">
        <v>736</v>
      </c>
      <c r="D115" s="48"/>
      <c r="E115" s="86" t="s">
        <v>791</v>
      </c>
      <c r="F115" s="48"/>
      <c r="G115" s="48"/>
      <c r="H115" s="48"/>
      <c r="I115" s="48"/>
    </row>
    <row r="116" spans="2:9" ht="15">
      <c r="B116" s="63" t="s">
        <v>811</v>
      </c>
      <c r="C116" s="63" t="s">
        <v>45</v>
      </c>
      <c r="D116" s="64"/>
      <c r="E116" s="65" t="s">
        <v>812</v>
      </c>
      <c r="F116" s="66" t="s">
        <v>28</v>
      </c>
      <c r="G116" s="67">
        <v>16</v>
      </c>
      <c r="H116" s="71"/>
      <c r="I116" s="68">
        <f>ROUND(H116*G116,2)</f>
        <v>0</v>
      </c>
    </row>
    <row r="117" spans="2:9" ht="15">
      <c r="B117" s="48"/>
      <c r="C117" s="85" t="s">
        <v>736</v>
      </c>
      <c r="D117" s="48"/>
      <c r="E117" s="86" t="s">
        <v>794</v>
      </c>
      <c r="F117" s="48"/>
      <c r="G117" s="48"/>
      <c r="H117" s="48"/>
      <c r="I117" s="48"/>
    </row>
    <row r="118" spans="2:9" ht="19.5">
      <c r="B118" s="48"/>
      <c r="C118" s="85" t="s">
        <v>757</v>
      </c>
      <c r="D118" s="48"/>
      <c r="E118" s="95" t="s">
        <v>795</v>
      </c>
      <c r="F118" s="48"/>
      <c r="G118" s="48"/>
      <c r="H118" s="48"/>
      <c r="I118" s="48"/>
    </row>
    <row r="119" spans="2:9" ht="15">
      <c r="B119" s="57" t="s">
        <v>813</v>
      </c>
      <c r="C119" s="116" t="s">
        <v>26</v>
      </c>
      <c r="D119" s="58"/>
      <c r="E119" s="59" t="s">
        <v>814</v>
      </c>
      <c r="F119" s="60" t="s">
        <v>28</v>
      </c>
      <c r="G119" s="61">
        <v>1</v>
      </c>
      <c r="H119" s="70"/>
      <c r="I119" s="38">
        <f>ROUND(H119*G119,2)</f>
        <v>0</v>
      </c>
    </row>
    <row r="120" spans="2:9" ht="24">
      <c r="B120" s="57" t="s">
        <v>813</v>
      </c>
      <c r="C120" s="116" t="s">
        <v>26</v>
      </c>
      <c r="D120" s="58" t="s">
        <v>815</v>
      </c>
      <c r="E120" s="59" t="s">
        <v>816</v>
      </c>
      <c r="F120" s="60" t="s">
        <v>28</v>
      </c>
      <c r="G120" s="61">
        <v>1</v>
      </c>
      <c r="H120" s="70"/>
      <c r="I120" s="38">
        <f>ROUND(H120*G120,2)</f>
        <v>0</v>
      </c>
    </row>
    <row r="121" spans="2:9" ht="15">
      <c r="B121" s="63" t="s">
        <v>817</v>
      </c>
      <c r="C121" s="63" t="s">
        <v>45</v>
      </c>
      <c r="D121" s="64"/>
      <c r="E121" s="65" t="s">
        <v>818</v>
      </c>
      <c r="F121" s="66" t="s">
        <v>28</v>
      </c>
      <c r="G121" s="67">
        <v>1</v>
      </c>
      <c r="H121" s="71"/>
      <c r="I121" s="68">
        <f>ROUND(H121*G121,2)</f>
        <v>0</v>
      </c>
    </row>
    <row r="122" spans="2:9" ht="39">
      <c r="B122" s="48"/>
      <c r="C122" s="85" t="s">
        <v>736</v>
      </c>
      <c r="D122" s="48"/>
      <c r="E122" s="86" t="s">
        <v>819</v>
      </c>
      <c r="F122" s="48"/>
      <c r="G122" s="48"/>
      <c r="H122" s="48"/>
      <c r="I122" s="48"/>
    </row>
    <row r="123" spans="2:9" ht="136.5">
      <c r="B123" s="48"/>
      <c r="C123" s="85" t="s">
        <v>757</v>
      </c>
      <c r="D123" s="48"/>
      <c r="E123" s="95" t="s">
        <v>820</v>
      </c>
      <c r="F123" s="48"/>
      <c r="G123" s="48"/>
      <c r="H123" s="48"/>
      <c r="I123" s="48"/>
    </row>
    <row r="124" spans="2:9" ht="36" customHeight="1">
      <c r="B124" s="57" t="s">
        <v>821</v>
      </c>
      <c r="C124" s="116" t="s">
        <v>26</v>
      </c>
      <c r="D124" s="58"/>
      <c r="E124" s="59" t="s">
        <v>827</v>
      </c>
      <c r="F124" s="60" t="s">
        <v>28</v>
      </c>
      <c r="G124" s="61">
        <v>1</v>
      </c>
      <c r="H124" s="70"/>
      <c r="I124" s="38">
        <f>ROUND(H124*G124,2)</f>
        <v>0</v>
      </c>
    </row>
    <row r="125" spans="2:9" ht="24">
      <c r="B125" s="57" t="s">
        <v>821</v>
      </c>
      <c r="C125" s="116" t="s">
        <v>26</v>
      </c>
      <c r="D125" s="58" t="s">
        <v>822</v>
      </c>
      <c r="E125" s="59" t="s">
        <v>823</v>
      </c>
      <c r="F125" s="60" t="s">
        <v>28</v>
      </c>
      <c r="G125" s="61">
        <v>1</v>
      </c>
      <c r="H125" s="70"/>
      <c r="I125" s="38">
        <f>ROUND(H125*G125,2)</f>
        <v>0</v>
      </c>
    </row>
    <row r="126" spans="2:9" ht="15">
      <c r="B126" s="63" t="s">
        <v>824</v>
      </c>
      <c r="C126" s="63" t="s">
        <v>45</v>
      </c>
      <c r="D126" s="64"/>
      <c r="E126" s="65" t="s">
        <v>818</v>
      </c>
      <c r="F126" s="66" t="s">
        <v>28</v>
      </c>
      <c r="G126" s="67">
        <v>1</v>
      </c>
      <c r="H126" s="71"/>
      <c r="I126" s="68">
        <f>ROUND(H126*G126,2)</f>
        <v>0</v>
      </c>
    </row>
    <row r="127" spans="2:9" ht="39">
      <c r="B127" s="48"/>
      <c r="C127" s="85" t="s">
        <v>736</v>
      </c>
      <c r="D127" s="48"/>
      <c r="E127" s="86" t="s">
        <v>825</v>
      </c>
      <c r="F127" s="48"/>
      <c r="G127" s="48"/>
      <c r="H127" s="48"/>
      <c r="I127" s="48"/>
    </row>
    <row r="128" spans="2:9" ht="136.5">
      <c r="B128" s="48"/>
      <c r="C128" s="85" t="s">
        <v>757</v>
      </c>
      <c r="D128" s="48"/>
      <c r="E128" s="95" t="s">
        <v>820</v>
      </c>
      <c r="F128" s="48"/>
      <c r="G128" s="48"/>
      <c r="H128" s="48"/>
      <c r="I128" s="48"/>
    </row>
    <row r="129" spans="2:9" ht="15">
      <c r="B129" s="57" t="s">
        <v>826</v>
      </c>
      <c r="C129" s="116" t="s">
        <v>26</v>
      </c>
      <c r="D129" s="58"/>
      <c r="E129" s="59" t="s">
        <v>827</v>
      </c>
      <c r="F129" s="60" t="s">
        <v>28</v>
      </c>
      <c r="G129" s="61">
        <v>1</v>
      </c>
      <c r="H129" s="70"/>
      <c r="I129" s="38">
        <f>ROUND(H129*G129,2)</f>
        <v>0</v>
      </c>
    </row>
    <row r="130" spans="2:9" ht="24">
      <c r="B130" s="57" t="s">
        <v>826</v>
      </c>
      <c r="C130" s="116" t="s">
        <v>26</v>
      </c>
      <c r="D130" s="58" t="s">
        <v>822</v>
      </c>
      <c r="E130" s="59" t="s">
        <v>823</v>
      </c>
      <c r="F130" s="60" t="s">
        <v>28</v>
      </c>
      <c r="G130" s="61">
        <v>1</v>
      </c>
      <c r="H130" s="70"/>
      <c r="I130" s="38">
        <f>ROUND(H130*G130,2)</f>
        <v>0</v>
      </c>
    </row>
    <row r="131" spans="2:9" ht="15">
      <c r="B131" s="63" t="s">
        <v>828</v>
      </c>
      <c r="C131" s="63" t="s">
        <v>45</v>
      </c>
      <c r="D131" s="64"/>
      <c r="E131" s="65" t="s">
        <v>818</v>
      </c>
      <c r="F131" s="66" t="s">
        <v>28</v>
      </c>
      <c r="G131" s="67">
        <v>1</v>
      </c>
      <c r="H131" s="71"/>
      <c r="I131" s="68">
        <f>ROUND(H131*G131,2)</f>
        <v>0</v>
      </c>
    </row>
    <row r="132" spans="2:9" ht="39">
      <c r="B132" s="48"/>
      <c r="C132" s="85" t="s">
        <v>736</v>
      </c>
      <c r="D132" s="48"/>
      <c r="E132" s="86" t="s">
        <v>829</v>
      </c>
      <c r="F132" s="48"/>
      <c r="G132" s="48"/>
      <c r="H132" s="48"/>
      <c r="I132" s="48"/>
    </row>
    <row r="133" spans="2:9" ht="136.5">
      <c r="B133" s="48"/>
      <c r="C133" s="85" t="s">
        <v>757</v>
      </c>
      <c r="D133" s="48"/>
      <c r="E133" s="95" t="s">
        <v>820</v>
      </c>
      <c r="F133" s="48"/>
      <c r="G133" s="48"/>
      <c r="H133" s="48"/>
      <c r="I133" s="48"/>
    </row>
    <row r="134" spans="2:9" ht="15">
      <c r="B134" s="57" t="s">
        <v>830</v>
      </c>
      <c r="C134" s="116" t="s">
        <v>26</v>
      </c>
      <c r="D134" s="58"/>
      <c r="E134" s="59" t="s">
        <v>827</v>
      </c>
      <c r="F134" s="60" t="s">
        <v>28</v>
      </c>
      <c r="G134" s="61">
        <v>1</v>
      </c>
      <c r="H134" s="70"/>
      <c r="I134" s="38">
        <f>ROUND(H134*G134,2)</f>
        <v>0</v>
      </c>
    </row>
    <row r="135" spans="2:9" ht="24">
      <c r="B135" s="57" t="s">
        <v>830</v>
      </c>
      <c r="C135" s="116" t="s">
        <v>26</v>
      </c>
      <c r="D135" s="58" t="s">
        <v>822</v>
      </c>
      <c r="E135" s="59" t="s">
        <v>823</v>
      </c>
      <c r="F135" s="60" t="s">
        <v>28</v>
      </c>
      <c r="G135" s="61">
        <v>1</v>
      </c>
      <c r="H135" s="70"/>
      <c r="I135" s="38">
        <f>ROUND(H135*G135,2)</f>
        <v>0</v>
      </c>
    </row>
    <row r="136" spans="2:9" ht="15">
      <c r="B136" s="63" t="s">
        <v>831</v>
      </c>
      <c r="C136" s="63" t="s">
        <v>45</v>
      </c>
      <c r="D136" s="64"/>
      <c r="E136" s="65" t="s">
        <v>818</v>
      </c>
      <c r="F136" s="66" t="s">
        <v>28</v>
      </c>
      <c r="G136" s="67">
        <v>1</v>
      </c>
      <c r="H136" s="71"/>
      <c r="I136" s="68">
        <f>ROUND(H136*G136,2)</f>
        <v>0</v>
      </c>
    </row>
    <row r="137" spans="2:9" ht="39">
      <c r="B137" s="48"/>
      <c r="C137" s="85" t="s">
        <v>736</v>
      </c>
      <c r="D137" s="48"/>
      <c r="E137" s="86" t="s">
        <v>829</v>
      </c>
      <c r="F137" s="48"/>
      <c r="G137" s="48"/>
      <c r="H137" s="48"/>
      <c r="I137" s="48"/>
    </row>
    <row r="138" spans="2:9" ht="136.5">
      <c r="B138" s="48"/>
      <c r="C138" s="85" t="s">
        <v>757</v>
      </c>
      <c r="D138" s="48"/>
      <c r="E138" s="95" t="s">
        <v>820</v>
      </c>
      <c r="F138" s="48"/>
      <c r="G138" s="48"/>
      <c r="H138" s="48"/>
      <c r="I138" s="48"/>
    </row>
    <row r="139" spans="2:9" ht="15">
      <c r="B139" s="97" t="s">
        <v>832</v>
      </c>
      <c r="C139" s="116" t="s">
        <v>26</v>
      </c>
      <c r="D139" s="98"/>
      <c r="E139" s="99" t="s">
        <v>833</v>
      </c>
      <c r="F139" s="100" t="s">
        <v>28</v>
      </c>
      <c r="G139" s="101">
        <v>1</v>
      </c>
      <c r="H139" s="70"/>
      <c r="I139" s="38">
        <f>ROUND(H139*G139,2)</f>
        <v>0</v>
      </c>
    </row>
    <row r="140" spans="2:9" ht="24">
      <c r="B140" s="97" t="s">
        <v>832</v>
      </c>
      <c r="C140" s="116" t="s">
        <v>26</v>
      </c>
      <c r="D140" s="98" t="s">
        <v>834</v>
      </c>
      <c r="E140" s="99" t="s">
        <v>835</v>
      </c>
      <c r="F140" s="100" t="s">
        <v>28</v>
      </c>
      <c r="G140" s="101">
        <v>1</v>
      </c>
      <c r="H140" s="70"/>
      <c r="I140" s="38">
        <f>ROUND(H140*G140,2)</f>
        <v>0</v>
      </c>
    </row>
    <row r="141" spans="2:9" ht="15">
      <c r="B141" s="102" t="s">
        <v>836</v>
      </c>
      <c r="C141" s="102" t="s">
        <v>45</v>
      </c>
      <c r="D141" s="103"/>
      <c r="E141" s="104" t="s">
        <v>837</v>
      </c>
      <c r="F141" s="105" t="s">
        <v>28</v>
      </c>
      <c r="G141" s="106">
        <v>1</v>
      </c>
      <c r="H141" s="71"/>
      <c r="I141" s="68">
        <f>ROUND(H141*G141,2)</f>
        <v>0</v>
      </c>
    </row>
    <row r="142" spans="2:9" ht="39">
      <c r="B142" s="108"/>
      <c r="C142" s="109" t="s">
        <v>736</v>
      </c>
      <c r="D142" s="108"/>
      <c r="E142" s="110" t="s">
        <v>838</v>
      </c>
      <c r="F142" s="108"/>
      <c r="G142" s="108"/>
      <c r="H142" s="108"/>
      <c r="I142" s="108"/>
    </row>
    <row r="143" spans="2:9" ht="165.75">
      <c r="B143" s="108"/>
      <c r="C143" s="109" t="s">
        <v>757</v>
      </c>
      <c r="D143" s="108"/>
      <c r="E143" s="111" t="s">
        <v>839</v>
      </c>
      <c r="F143" s="108"/>
      <c r="G143" s="108"/>
      <c r="H143" s="108"/>
      <c r="I143" s="108"/>
    </row>
    <row r="144" spans="2:9" ht="15">
      <c r="B144" s="97" t="s">
        <v>840</v>
      </c>
      <c r="C144" s="116" t="s">
        <v>26</v>
      </c>
      <c r="D144" s="98"/>
      <c r="E144" s="99" t="s">
        <v>833</v>
      </c>
      <c r="F144" s="100" t="s">
        <v>28</v>
      </c>
      <c r="G144" s="101">
        <v>1</v>
      </c>
      <c r="H144" s="70"/>
      <c r="I144" s="38">
        <f>ROUND(H144*G144,2)</f>
        <v>0</v>
      </c>
    </row>
    <row r="145" spans="2:9" ht="24">
      <c r="B145" s="97" t="s">
        <v>840</v>
      </c>
      <c r="C145" s="116" t="s">
        <v>26</v>
      </c>
      <c r="D145" s="98" t="s">
        <v>834</v>
      </c>
      <c r="E145" s="99" t="s">
        <v>835</v>
      </c>
      <c r="F145" s="100" t="s">
        <v>28</v>
      </c>
      <c r="G145" s="101">
        <v>1</v>
      </c>
      <c r="H145" s="70"/>
      <c r="I145" s="38">
        <f>ROUND(H145*G145,2)</f>
        <v>0</v>
      </c>
    </row>
    <row r="146" spans="2:9" ht="15">
      <c r="B146" s="102" t="s">
        <v>841</v>
      </c>
      <c r="C146" s="102" t="s">
        <v>45</v>
      </c>
      <c r="D146" s="103"/>
      <c r="E146" s="104" t="s">
        <v>837</v>
      </c>
      <c r="F146" s="105" t="s">
        <v>28</v>
      </c>
      <c r="G146" s="106">
        <v>1</v>
      </c>
      <c r="H146" s="71"/>
      <c r="I146" s="68">
        <f>ROUND(H146*G146,2)</f>
        <v>0</v>
      </c>
    </row>
    <row r="147" spans="2:9" ht="39">
      <c r="B147" s="108"/>
      <c r="C147" s="109" t="s">
        <v>736</v>
      </c>
      <c r="D147" s="108"/>
      <c r="E147" s="110" t="s">
        <v>838</v>
      </c>
      <c r="F147" s="108"/>
      <c r="G147" s="108"/>
      <c r="H147" s="108"/>
      <c r="I147" s="108"/>
    </row>
    <row r="148" spans="2:9" ht="165.75">
      <c r="B148" s="108"/>
      <c r="C148" s="109" t="s">
        <v>757</v>
      </c>
      <c r="D148" s="108"/>
      <c r="E148" s="111" t="s">
        <v>839</v>
      </c>
      <c r="F148" s="108"/>
      <c r="G148" s="108"/>
      <c r="H148" s="108"/>
      <c r="I148" s="108"/>
    </row>
    <row r="149" spans="2:9" ht="15">
      <c r="B149" s="97" t="s">
        <v>842</v>
      </c>
      <c r="C149" s="116" t="s">
        <v>26</v>
      </c>
      <c r="D149" s="98"/>
      <c r="E149" s="99" t="s">
        <v>833</v>
      </c>
      <c r="F149" s="100" t="s">
        <v>28</v>
      </c>
      <c r="G149" s="101">
        <v>1</v>
      </c>
      <c r="H149" s="70"/>
      <c r="I149" s="38">
        <f>ROUND(H149*G149,2)</f>
        <v>0</v>
      </c>
    </row>
    <row r="150" spans="2:9" ht="24">
      <c r="B150" s="97" t="s">
        <v>842</v>
      </c>
      <c r="C150" s="116" t="s">
        <v>26</v>
      </c>
      <c r="D150" s="98" t="s">
        <v>834</v>
      </c>
      <c r="E150" s="99" t="s">
        <v>835</v>
      </c>
      <c r="F150" s="100" t="s">
        <v>28</v>
      </c>
      <c r="G150" s="101">
        <v>1</v>
      </c>
      <c r="H150" s="70"/>
      <c r="I150" s="38">
        <f>ROUND(H150*G150,2)</f>
        <v>0</v>
      </c>
    </row>
    <row r="151" spans="2:9" ht="15">
      <c r="B151" s="102" t="s">
        <v>843</v>
      </c>
      <c r="C151" s="102" t="s">
        <v>45</v>
      </c>
      <c r="D151" s="103"/>
      <c r="E151" s="104" t="s">
        <v>837</v>
      </c>
      <c r="F151" s="105" t="s">
        <v>28</v>
      </c>
      <c r="G151" s="106">
        <v>1</v>
      </c>
      <c r="H151" s="71"/>
      <c r="I151" s="107">
        <f>ROUND(H151*G151,2)</f>
        <v>0</v>
      </c>
    </row>
    <row r="152" spans="2:9" ht="39">
      <c r="B152" s="108"/>
      <c r="C152" s="109" t="s">
        <v>736</v>
      </c>
      <c r="D152" s="108"/>
      <c r="E152" s="110" t="s">
        <v>838</v>
      </c>
      <c r="F152" s="108"/>
      <c r="G152" s="108"/>
      <c r="H152" s="108"/>
      <c r="I152" s="108"/>
    </row>
    <row r="153" spans="2:9" ht="165.75">
      <c r="B153" s="108"/>
      <c r="C153" s="109" t="s">
        <v>757</v>
      </c>
      <c r="D153" s="108"/>
      <c r="E153" s="111" t="s">
        <v>839</v>
      </c>
      <c r="F153" s="108"/>
      <c r="G153" s="108"/>
      <c r="H153" s="108"/>
      <c r="I153" s="108"/>
    </row>
    <row r="154" spans="2:9" ht="15">
      <c r="B154" s="97" t="s">
        <v>844</v>
      </c>
      <c r="C154" s="116" t="s">
        <v>26</v>
      </c>
      <c r="D154" s="98"/>
      <c r="E154" s="99" t="s">
        <v>833</v>
      </c>
      <c r="F154" s="100" t="s">
        <v>28</v>
      </c>
      <c r="G154" s="101">
        <v>1</v>
      </c>
      <c r="H154" s="70"/>
      <c r="I154" s="38">
        <f>ROUND(H154*G154,2)</f>
        <v>0</v>
      </c>
    </row>
    <row r="155" spans="2:9" ht="24">
      <c r="B155" s="97" t="s">
        <v>844</v>
      </c>
      <c r="C155" s="116" t="s">
        <v>26</v>
      </c>
      <c r="D155" s="98" t="s">
        <v>834</v>
      </c>
      <c r="E155" s="99" t="s">
        <v>835</v>
      </c>
      <c r="F155" s="100" t="s">
        <v>28</v>
      </c>
      <c r="G155" s="101">
        <v>1</v>
      </c>
      <c r="H155" s="70"/>
      <c r="I155" s="38">
        <f>ROUND(H155*G155,2)</f>
        <v>0</v>
      </c>
    </row>
    <row r="156" spans="2:9" ht="15">
      <c r="B156" s="102" t="s">
        <v>845</v>
      </c>
      <c r="C156" s="102" t="s">
        <v>45</v>
      </c>
      <c r="D156" s="103"/>
      <c r="E156" s="104" t="s">
        <v>837</v>
      </c>
      <c r="F156" s="105" t="s">
        <v>28</v>
      </c>
      <c r="G156" s="106">
        <v>1</v>
      </c>
      <c r="H156" s="71"/>
      <c r="I156" s="107">
        <f>ROUND(H156*G156,2)</f>
        <v>0</v>
      </c>
    </row>
    <row r="157" spans="2:9" ht="39">
      <c r="B157" s="108"/>
      <c r="C157" s="109" t="s">
        <v>736</v>
      </c>
      <c r="D157" s="108"/>
      <c r="E157" s="110" t="s">
        <v>838</v>
      </c>
      <c r="F157" s="108"/>
      <c r="G157" s="108"/>
      <c r="H157" s="108"/>
      <c r="I157" s="108"/>
    </row>
    <row r="158" spans="2:9" ht="165.75">
      <c r="B158" s="108"/>
      <c r="C158" s="109" t="s">
        <v>757</v>
      </c>
      <c r="D158" s="108"/>
      <c r="E158" s="111" t="s">
        <v>839</v>
      </c>
      <c r="F158" s="108"/>
      <c r="G158" s="108"/>
      <c r="H158" s="108"/>
      <c r="I158" s="108"/>
    </row>
    <row r="159" spans="2:9" ht="15">
      <c r="B159" s="97" t="s">
        <v>846</v>
      </c>
      <c r="C159" s="116" t="s">
        <v>26</v>
      </c>
      <c r="D159" s="98"/>
      <c r="E159" s="99" t="s">
        <v>833</v>
      </c>
      <c r="F159" s="100" t="s">
        <v>28</v>
      </c>
      <c r="G159" s="101">
        <v>1</v>
      </c>
      <c r="H159" s="70"/>
      <c r="I159" s="38">
        <f>ROUND(H159*G159,2)</f>
        <v>0</v>
      </c>
    </row>
    <row r="160" spans="2:9" ht="24">
      <c r="B160" s="97" t="s">
        <v>846</v>
      </c>
      <c r="C160" s="116" t="s">
        <v>26</v>
      </c>
      <c r="D160" s="98" t="s">
        <v>834</v>
      </c>
      <c r="E160" s="99" t="s">
        <v>835</v>
      </c>
      <c r="F160" s="100" t="s">
        <v>28</v>
      </c>
      <c r="G160" s="101">
        <v>1</v>
      </c>
      <c r="H160" s="70"/>
      <c r="I160" s="38">
        <f>ROUND(H160*G160,2)</f>
        <v>0</v>
      </c>
    </row>
    <row r="161" spans="2:9" ht="15">
      <c r="B161" s="102" t="s">
        <v>847</v>
      </c>
      <c r="C161" s="102" t="s">
        <v>45</v>
      </c>
      <c r="D161" s="103"/>
      <c r="E161" s="104" t="s">
        <v>837</v>
      </c>
      <c r="F161" s="105" t="s">
        <v>28</v>
      </c>
      <c r="G161" s="106">
        <v>1</v>
      </c>
      <c r="H161" s="71"/>
      <c r="I161" s="107">
        <f>ROUND(H161*G161,2)</f>
        <v>0</v>
      </c>
    </row>
    <row r="162" spans="2:9" ht="39">
      <c r="B162" s="108"/>
      <c r="C162" s="109" t="s">
        <v>736</v>
      </c>
      <c r="D162" s="108"/>
      <c r="E162" s="110" t="s">
        <v>838</v>
      </c>
      <c r="F162" s="108"/>
      <c r="G162" s="108"/>
      <c r="H162" s="108"/>
      <c r="I162" s="108"/>
    </row>
    <row r="163" spans="2:9" ht="165.75">
      <c r="B163" s="108"/>
      <c r="C163" s="109" t="s">
        <v>757</v>
      </c>
      <c r="D163" s="108"/>
      <c r="E163" s="111" t="s">
        <v>839</v>
      </c>
      <c r="F163" s="108"/>
      <c r="G163" s="108"/>
      <c r="H163" s="108"/>
      <c r="I163" s="108"/>
    </row>
    <row r="164" spans="2:9" ht="15">
      <c r="B164" s="97" t="s">
        <v>848</v>
      </c>
      <c r="C164" s="116" t="s">
        <v>26</v>
      </c>
      <c r="D164" s="98"/>
      <c r="E164" s="99" t="s">
        <v>833</v>
      </c>
      <c r="F164" s="100" t="s">
        <v>28</v>
      </c>
      <c r="G164" s="101">
        <v>1</v>
      </c>
      <c r="H164" s="70"/>
      <c r="I164" s="38">
        <f>ROUND(H164*G164,2)</f>
        <v>0</v>
      </c>
    </row>
    <row r="165" spans="2:9" ht="24">
      <c r="B165" s="97" t="s">
        <v>848</v>
      </c>
      <c r="C165" s="116" t="s">
        <v>26</v>
      </c>
      <c r="D165" s="98" t="s">
        <v>834</v>
      </c>
      <c r="E165" s="99" t="s">
        <v>835</v>
      </c>
      <c r="F165" s="100" t="s">
        <v>28</v>
      </c>
      <c r="G165" s="101">
        <v>1</v>
      </c>
      <c r="H165" s="70"/>
      <c r="I165" s="119">
        <f>ROUND(H165*G165,2)</f>
        <v>0</v>
      </c>
    </row>
    <row r="166" spans="2:9" ht="15">
      <c r="B166" s="102" t="s">
        <v>849</v>
      </c>
      <c r="C166" s="102" t="s">
        <v>45</v>
      </c>
      <c r="D166" s="103"/>
      <c r="E166" s="104" t="s">
        <v>837</v>
      </c>
      <c r="F166" s="105" t="s">
        <v>28</v>
      </c>
      <c r="G166" s="106">
        <v>1</v>
      </c>
      <c r="H166" s="71"/>
      <c r="I166" s="107">
        <f>ROUND(H166*G166,2)</f>
        <v>0</v>
      </c>
    </row>
    <row r="167" spans="2:9" ht="39">
      <c r="B167" s="108"/>
      <c r="C167" s="109" t="s">
        <v>736</v>
      </c>
      <c r="D167" s="108"/>
      <c r="E167" s="110" t="s">
        <v>838</v>
      </c>
      <c r="F167" s="108"/>
      <c r="G167" s="108"/>
      <c r="H167" s="108"/>
      <c r="I167" s="108"/>
    </row>
    <row r="168" spans="2:9" ht="165.75">
      <c r="B168" s="108"/>
      <c r="C168" s="109" t="s">
        <v>757</v>
      </c>
      <c r="D168" s="108"/>
      <c r="E168" s="111" t="s">
        <v>839</v>
      </c>
      <c r="F168" s="108"/>
      <c r="G168" s="108"/>
      <c r="H168" s="108"/>
      <c r="I168" s="108"/>
    </row>
    <row r="169" spans="2:9" ht="15">
      <c r="B169" s="97" t="s">
        <v>850</v>
      </c>
      <c r="C169" s="116" t="s">
        <v>26</v>
      </c>
      <c r="D169" s="98"/>
      <c r="E169" s="99" t="s">
        <v>833</v>
      </c>
      <c r="F169" s="100" t="s">
        <v>28</v>
      </c>
      <c r="G169" s="101">
        <v>1</v>
      </c>
      <c r="H169" s="70"/>
      <c r="I169" s="119">
        <f>ROUND(H169*G169,2)</f>
        <v>0</v>
      </c>
    </row>
    <row r="170" spans="2:9" ht="24">
      <c r="B170" s="97" t="s">
        <v>850</v>
      </c>
      <c r="C170" s="116" t="s">
        <v>26</v>
      </c>
      <c r="D170" s="98" t="s">
        <v>834</v>
      </c>
      <c r="E170" s="99" t="s">
        <v>835</v>
      </c>
      <c r="F170" s="100" t="s">
        <v>28</v>
      </c>
      <c r="G170" s="101">
        <v>1</v>
      </c>
      <c r="H170" s="70"/>
      <c r="I170" s="119">
        <f>ROUND(H170*G170,2)</f>
        <v>0</v>
      </c>
    </row>
    <row r="171" spans="2:9" ht="15">
      <c r="B171" s="102" t="s">
        <v>851</v>
      </c>
      <c r="C171" s="102" t="s">
        <v>45</v>
      </c>
      <c r="D171" s="103"/>
      <c r="E171" s="104" t="s">
        <v>837</v>
      </c>
      <c r="F171" s="105" t="s">
        <v>28</v>
      </c>
      <c r="G171" s="106">
        <v>1</v>
      </c>
      <c r="H171" s="71"/>
      <c r="I171" s="107">
        <f>ROUND(H171*G171,2)</f>
        <v>0</v>
      </c>
    </row>
    <row r="172" spans="2:9" ht="39">
      <c r="B172" s="108"/>
      <c r="C172" s="109" t="s">
        <v>736</v>
      </c>
      <c r="D172" s="108"/>
      <c r="E172" s="110" t="s">
        <v>838</v>
      </c>
      <c r="F172" s="108"/>
      <c r="G172" s="108"/>
      <c r="H172" s="108"/>
      <c r="I172" s="108"/>
    </row>
    <row r="173" spans="2:9" ht="165.75">
      <c r="B173" s="108"/>
      <c r="C173" s="109" t="s">
        <v>757</v>
      </c>
      <c r="D173" s="108"/>
      <c r="E173" s="111" t="s">
        <v>839</v>
      </c>
      <c r="F173" s="108"/>
      <c r="G173" s="108"/>
      <c r="H173" s="108"/>
      <c r="I173" s="108"/>
    </row>
    <row r="174" spans="2:9" ht="15">
      <c r="B174" s="97" t="s">
        <v>852</v>
      </c>
      <c r="C174" s="116" t="s">
        <v>26</v>
      </c>
      <c r="D174" s="98"/>
      <c r="E174" s="99" t="s">
        <v>833</v>
      </c>
      <c r="F174" s="100" t="s">
        <v>28</v>
      </c>
      <c r="G174" s="101">
        <v>1</v>
      </c>
      <c r="H174" s="70"/>
      <c r="I174" s="119">
        <f>ROUND(H174*G174,2)</f>
        <v>0</v>
      </c>
    </row>
    <row r="175" spans="2:9" ht="24">
      <c r="B175" s="97" t="s">
        <v>852</v>
      </c>
      <c r="C175" s="116" t="s">
        <v>26</v>
      </c>
      <c r="D175" s="98" t="s">
        <v>834</v>
      </c>
      <c r="E175" s="99" t="s">
        <v>835</v>
      </c>
      <c r="F175" s="100" t="s">
        <v>28</v>
      </c>
      <c r="G175" s="101">
        <v>1</v>
      </c>
      <c r="H175" s="70"/>
      <c r="I175" s="119">
        <f>ROUND(H175*G175,2)</f>
        <v>0</v>
      </c>
    </row>
    <row r="176" spans="2:9" ht="15">
      <c r="B176" s="102" t="s">
        <v>853</v>
      </c>
      <c r="C176" s="102" t="s">
        <v>45</v>
      </c>
      <c r="D176" s="103"/>
      <c r="E176" s="104" t="s">
        <v>837</v>
      </c>
      <c r="F176" s="105" t="s">
        <v>28</v>
      </c>
      <c r="G176" s="106">
        <v>1</v>
      </c>
      <c r="H176" s="71"/>
      <c r="I176" s="68">
        <f>ROUND(H176*G176,2)</f>
        <v>0</v>
      </c>
    </row>
    <row r="177" spans="2:9" ht="39">
      <c r="B177" s="108"/>
      <c r="C177" s="109" t="s">
        <v>736</v>
      </c>
      <c r="D177" s="108"/>
      <c r="E177" s="110" t="s">
        <v>838</v>
      </c>
      <c r="F177" s="108"/>
      <c r="G177" s="108"/>
      <c r="H177" s="108"/>
      <c r="I177" s="108"/>
    </row>
    <row r="178" spans="2:9" ht="165.75">
      <c r="B178" s="108"/>
      <c r="C178" s="109" t="s">
        <v>757</v>
      </c>
      <c r="D178" s="108"/>
      <c r="E178" s="111" t="s">
        <v>839</v>
      </c>
      <c r="F178" s="108"/>
      <c r="G178" s="108"/>
      <c r="H178" s="108"/>
      <c r="I178" s="108"/>
    </row>
    <row r="179" spans="2:9" ht="15">
      <c r="B179" s="102" t="s">
        <v>854</v>
      </c>
      <c r="C179" s="102" t="s">
        <v>45</v>
      </c>
      <c r="D179" s="103"/>
      <c r="E179" s="104" t="s">
        <v>855</v>
      </c>
      <c r="F179" s="105" t="s">
        <v>28</v>
      </c>
      <c r="G179" s="106">
        <v>4</v>
      </c>
      <c r="H179" s="71"/>
      <c r="I179" s="68">
        <f>ROUND(H179*G179,2)</f>
        <v>0</v>
      </c>
    </row>
    <row r="180" spans="2:9" ht="19.5">
      <c r="B180" s="108"/>
      <c r="C180" s="109" t="s">
        <v>736</v>
      </c>
      <c r="D180" s="108"/>
      <c r="E180" s="110" t="s">
        <v>856</v>
      </c>
      <c r="F180" s="108"/>
      <c r="G180" s="108"/>
      <c r="H180" s="108"/>
      <c r="I180" s="108"/>
    </row>
    <row r="181" spans="2:9" ht="19.5">
      <c r="B181" s="108"/>
      <c r="C181" s="109" t="s">
        <v>757</v>
      </c>
      <c r="D181" s="108"/>
      <c r="E181" s="111" t="s">
        <v>795</v>
      </c>
      <c r="F181" s="108"/>
      <c r="G181" s="108"/>
      <c r="H181" s="108"/>
      <c r="I181" s="108"/>
    </row>
    <row r="182" spans="2:9" ht="15">
      <c r="B182" s="102" t="s">
        <v>857</v>
      </c>
      <c r="C182" s="102" t="s">
        <v>45</v>
      </c>
      <c r="D182" s="103"/>
      <c r="E182" s="104" t="s">
        <v>858</v>
      </c>
      <c r="F182" s="105" t="s">
        <v>28</v>
      </c>
      <c r="G182" s="106">
        <v>10</v>
      </c>
      <c r="H182" s="71"/>
      <c r="I182" s="68">
        <f>ROUND(H182*G182,2)</f>
        <v>0</v>
      </c>
    </row>
    <row r="183" spans="2:9" ht="15">
      <c r="B183" s="108"/>
      <c r="C183" s="109" t="s">
        <v>736</v>
      </c>
      <c r="D183" s="108"/>
      <c r="E183" s="110" t="s">
        <v>859</v>
      </c>
      <c r="F183" s="108"/>
      <c r="G183" s="108"/>
      <c r="H183" s="108"/>
      <c r="I183" s="108"/>
    </row>
    <row r="184" spans="2:9" ht="15">
      <c r="B184" s="108"/>
      <c r="C184" s="109" t="s">
        <v>736</v>
      </c>
      <c r="D184" s="108"/>
      <c r="E184" s="110" t="s">
        <v>860</v>
      </c>
      <c r="F184" s="108"/>
      <c r="G184" s="108"/>
      <c r="H184" s="108"/>
      <c r="I184" s="108"/>
    </row>
    <row r="185" spans="2:9" ht="15">
      <c r="B185" s="102" t="s">
        <v>861</v>
      </c>
      <c r="C185" s="102" t="s">
        <v>45</v>
      </c>
      <c r="D185" s="103"/>
      <c r="E185" s="104" t="s">
        <v>855</v>
      </c>
      <c r="F185" s="105" t="s">
        <v>28</v>
      </c>
      <c r="G185" s="106">
        <v>4</v>
      </c>
      <c r="H185" s="71"/>
      <c r="I185" s="68">
        <f>ROUND(H185*G185,2)</f>
        <v>0</v>
      </c>
    </row>
    <row r="186" spans="2:9" ht="19.5">
      <c r="B186" s="108"/>
      <c r="C186" s="109" t="s">
        <v>736</v>
      </c>
      <c r="D186" s="108"/>
      <c r="E186" s="110" t="s">
        <v>856</v>
      </c>
      <c r="F186" s="108"/>
      <c r="G186" s="108"/>
      <c r="H186" s="108"/>
      <c r="I186" s="108"/>
    </row>
    <row r="187" spans="2:9" ht="19.5">
      <c r="B187" s="108"/>
      <c r="C187" s="109" t="s">
        <v>757</v>
      </c>
      <c r="D187" s="108"/>
      <c r="E187" s="111" t="s">
        <v>795</v>
      </c>
      <c r="F187" s="108"/>
      <c r="G187" s="108"/>
      <c r="H187" s="108"/>
      <c r="I187" s="108"/>
    </row>
    <row r="188" spans="2:9" ht="15">
      <c r="B188" s="102" t="s">
        <v>862</v>
      </c>
      <c r="C188" s="102" t="s">
        <v>45</v>
      </c>
      <c r="D188" s="103"/>
      <c r="E188" s="104" t="s">
        <v>858</v>
      </c>
      <c r="F188" s="105" t="s">
        <v>28</v>
      </c>
      <c r="G188" s="106">
        <v>6</v>
      </c>
      <c r="H188" s="71"/>
      <c r="I188" s="68">
        <f>ROUND(H188*G188,2)</f>
        <v>0</v>
      </c>
    </row>
    <row r="189" spans="2:9" ht="15">
      <c r="B189" s="108"/>
      <c r="C189" s="109" t="s">
        <v>736</v>
      </c>
      <c r="D189" s="108"/>
      <c r="E189" s="110" t="s">
        <v>859</v>
      </c>
      <c r="F189" s="108"/>
      <c r="G189" s="108"/>
      <c r="H189" s="108"/>
      <c r="I189" s="108"/>
    </row>
    <row r="190" spans="2:9" ht="15">
      <c r="B190" s="108"/>
      <c r="C190" s="109" t="s">
        <v>736</v>
      </c>
      <c r="D190" s="108"/>
      <c r="E190" s="110" t="s">
        <v>860</v>
      </c>
      <c r="F190" s="108"/>
      <c r="G190" s="108"/>
      <c r="H190" s="108"/>
      <c r="I190" s="108"/>
    </row>
    <row r="191" spans="2:9" ht="24">
      <c r="B191" s="57" t="s">
        <v>863</v>
      </c>
      <c r="C191" s="116" t="s">
        <v>26</v>
      </c>
      <c r="D191" s="58"/>
      <c r="E191" s="59" t="s">
        <v>864</v>
      </c>
      <c r="F191" s="60" t="s">
        <v>28</v>
      </c>
      <c r="G191" s="61">
        <v>1</v>
      </c>
      <c r="H191" s="70"/>
      <c r="I191" s="38">
        <f>ROUND(H191*G191,2)</f>
        <v>0</v>
      </c>
    </row>
    <row r="192" spans="2:9" ht="15">
      <c r="B192" s="63" t="s">
        <v>865</v>
      </c>
      <c r="C192" s="63" t="s">
        <v>45</v>
      </c>
      <c r="D192" s="64"/>
      <c r="E192" s="65" t="s">
        <v>866</v>
      </c>
      <c r="F192" s="66" t="s">
        <v>28</v>
      </c>
      <c r="G192" s="67">
        <v>1</v>
      </c>
      <c r="H192" s="71"/>
      <c r="I192" s="68">
        <f>ROUND(H192*G192,2)</f>
        <v>0</v>
      </c>
    </row>
    <row r="193" spans="2:9" ht="15">
      <c r="B193" s="48"/>
      <c r="C193" s="85" t="s">
        <v>736</v>
      </c>
      <c r="D193" s="48"/>
      <c r="E193" s="86" t="s">
        <v>867</v>
      </c>
      <c r="F193" s="48"/>
      <c r="G193" s="48"/>
      <c r="H193" s="48"/>
      <c r="I193" s="48"/>
    </row>
    <row r="194" spans="2:9" ht="87.75">
      <c r="B194" s="48"/>
      <c r="C194" s="85" t="s">
        <v>757</v>
      </c>
      <c r="D194" s="48"/>
      <c r="E194" s="95" t="s">
        <v>868</v>
      </c>
      <c r="F194" s="48"/>
      <c r="G194" s="48"/>
      <c r="H194" s="48"/>
      <c r="I194" s="48"/>
    </row>
    <row r="195" spans="2:9" ht="24">
      <c r="B195" s="57" t="s">
        <v>869</v>
      </c>
      <c r="C195" s="116" t="s">
        <v>26</v>
      </c>
      <c r="D195" s="58"/>
      <c r="E195" s="59" t="s">
        <v>864</v>
      </c>
      <c r="F195" s="60" t="s">
        <v>28</v>
      </c>
      <c r="G195" s="61">
        <v>1</v>
      </c>
      <c r="H195" s="70"/>
      <c r="I195" s="38">
        <f>ROUND(H195*G195,2)</f>
        <v>0</v>
      </c>
    </row>
    <row r="196" spans="2:9" ht="15">
      <c r="B196" s="63" t="s">
        <v>870</v>
      </c>
      <c r="C196" s="63" t="s">
        <v>45</v>
      </c>
      <c r="D196" s="64"/>
      <c r="E196" s="65" t="s">
        <v>866</v>
      </c>
      <c r="F196" s="66" t="s">
        <v>28</v>
      </c>
      <c r="G196" s="67">
        <v>1</v>
      </c>
      <c r="H196" s="71"/>
      <c r="I196" s="68">
        <f>ROUND(H196*G196,2)</f>
        <v>0</v>
      </c>
    </row>
    <row r="197" spans="2:9" ht="15">
      <c r="B197" s="48"/>
      <c r="C197" s="85" t="s">
        <v>736</v>
      </c>
      <c r="D197" s="48"/>
      <c r="E197" s="86" t="s">
        <v>867</v>
      </c>
      <c r="F197" s="48"/>
      <c r="G197" s="48"/>
      <c r="H197" s="48"/>
      <c r="I197" s="48"/>
    </row>
    <row r="198" spans="2:9" ht="87.75">
      <c r="B198" s="48"/>
      <c r="C198" s="85" t="s">
        <v>757</v>
      </c>
      <c r="D198" s="48"/>
      <c r="E198" s="95" t="s">
        <v>868</v>
      </c>
      <c r="F198" s="48"/>
      <c r="G198" s="48"/>
      <c r="H198" s="48"/>
      <c r="I198" s="48"/>
    </row>
    <row r="199" spans="2:9" ht="24">
      <c r="B199" s="57" t="s">
        <v>871</v>
      </c>
      <c r="C199" s="116" t="s">
        <v>26</v>
      </c>
      <c r="D199" s="58"/>
      <c r="E199" s="59" t="s">
        <v>872</v>
      </c>
      <c r="F199" s="60" t="s">
        <v>28</v>
      </c>
      <c r="G199" s="61">
        <v>1</v>
      </c>
      <c r="H199" s="70"/>
      <c r="I199" s="38">
        <f>ROUND(H199*G199,2)</f>
        <v>0</v>
      </c>
    </row>
    <row r="200" spans="2:9" ht="15">
      <c r="B200" s="63" t="s">
        <v>873</v>
      </c>
      <c r="C200" s="63" t="s">
        <v>45</v>
      </c>
      <c r="D200" s="64"/>
      <c r="E200" s="65" t="s">
        <v>866</v>
      </c>
      <c r="F200" s="66" t="s">
        <v>28</v>
      </c>
      <c r="G200" s="67">
        <v>1</v>
      </c>
      <c r="H200" s="71"/>
      <c r="I200" s="68">
        <f>ROUND(H200*G200,2)</f>
        <v>0</v>
      </c>
    </row>
    <row r="201" spans="2:9" ht="15">
      <c r="B201" s="48"/>
      <c r="C201" s="85" t="s">
        <v>736</v>
      </c>
      <c r="D201" s="48"/>
      <c r="E201" s="86" t="s">
        <v>874</v>
      </c>
      <c r="F201" s="48"/>
      <c r="G201" s="48"/>
      <c r="H201" s="48"/>
      <c r="I201" s="48"/>
    </row>
    <row r="202" spans="2:9" ht="87.75">
      <c r="B202" s="48"/>
      <c r="C202" s="85" t="s">
        <v>757</v>
      </c>
      <c r="D202" s="48"/>
      <c r="E202" s="95" t="s">
        <v>868</v>
      </c>
      <c r="F202" s="48"/>
      <c r="G202" s="48"/>
      <c r="H202" s="48"/>
      <c r="I202" s="48"/>
    </row>
    <row r="203" spans="2:9" ht="24">
      <c r="B203" s="57" t="s">
        <v>875</v>
      </c>
      <c r="C203" s="116" t="s">
        <v>26</v>
      </c>
      <c r="D203" s="58"/>
      <c r="E203" s="59" t="s">
        <v>872</v>
      </c>
      <c r="F203" s="60" t="s">
        <v>28</v>
      </c>
      <c r="G203" s="61">
        <v>1</v>
      </c>
      <c r="H203" s="70"/>
      <c r="I203" s="38">
        <f>ROUND(H203*G203,2)</f>
        <v>0</v>
      </c>
    </row>
    <row r="204" spans="2:9" ht="15">
      <c r="B204" s="63" t="s">
        <v>876</v>
      </c>
      <c r="C204" s="63" t="s">
        <v>45</v>
      </c>
      <c r="D204" s="64"/>
      <c r="E204" s="65" t="s">
        <v>866</v>
      </c>
      <c r="F204" s="66" t="s">
        <v>28</v>
      </c>
      <c r="G204" s="67">
        <v>1</v>
      </c>
      <c r="H204" s="71"/>
      <c r="I204" s="68">
        <f>ROUND(H204*G204,2)</f>
        <v>0</v>
      </c>
    </row>
    <row r="205" spans="2:9" ht="15">
      <c r="B205" s="48"/>
      <c r="C205" s="85" t="s">
        <v>736</v>
      </c>
      <c r="D205" s="48"/>
      <c r="E205" s="86" t="s">
        <v>877</v>
      </c>
      <c r="F205" s="48"/>
      <c r="G205" s="48"/>
      <c r="H205" s="48"/>
      <c r="I205" s="48"/>
    </row>
    <row r="206" spans="2:9" ht="87.75">
      <c r="B206" s="48"/>
      <c r="C206" s="85" t="s">
        <v>757</v>
      </c>
      <c r="D206" s="48"/>
      <c r="E206" s="95" t="s">
        <v>868</v>
      </c>
      <c r="F206" s="48"/>
      <c r="G206" s="48"/>
      <c r="H206" s="48"/>
      <c r="I206" s="48"/>
    </row>
    <row r="207" spans="2:9" ht="24">
      <c r="B207" s="57" t="s">
        <v>878</v>
      </c>
      <c r="C207" s="116" t="s">
        <v>26</v>
      </c>
      <c r="D207" s="58" t="s">
        <v>879</v>
      </c>
      <c r="E207" s="59" t="s">
        <v>880</v>
      </c>
      <c r="F207" s="60" t="s">
        <v>28</v>
      </c>
      <c r="G207" s="61">
        <v>2</v>
      </c>
      <c r="H207" s="70"/>
      <c r="I207" s="38">
        <f>ROUND(H207*G207,2)</f>
        <v>0</v>
      </c>
    </row>
    <row r="208" spans="2:9" ht="15">
      <c r="B208" s="63" t="s">
        <v>881</v>
      </c>
      <c r="C208" s="63" t="s">
        <v>45</v>
      </c>
      <c r="D208" s="64"/>
      <c r="E208" s="65" t="s">
        <v>882</v>
      </c>
      <c r="F208" s="66" t="s">
        <v>28</v>
      </c>
      <c r="G208" s="67">
        <v>2</v>
      </c>
      <c r="H208" s="71"/>
      <c r="I208" s="68">
        <f>ROUND(H208*G208,2)</f>
        <v>0</v>
      </c>
    </row>
    <row r="209" spans="2:9" ht="15">
      <c r="B209" s="48"/>
      <c r="C209" s="85" t="s">
        <v>736</v>
      </c>
      <c r="D209" s="48"/>
      <c r="E209" s="86" t="s">
        <v>883</v>
      </c>
      <c r="F209" s="48"/>
      <c r="G209" s="48"/>
      <c r="H209" s="48"/>
      <c r="I209" s="48"/>
    </row>
    <row r="210" spans="2:9" ht="24">
      <c r="B210" s="57" t="s">
        <v>884</v>
      </c>
      <c r="C210" s="116" t="s">
        <v>26</v>
      </c>
      <c r="D210" s="58"/>
      <c r="E210" s="59" t="s">
        <v>872</v>
      </c>
      <c r="F210" s="60" t="s">
        <v>28</v>
      </c>
      <c r="G210" s="61">
        <v>1</v>
      </c>
      <c r="H210" s="70"/>
      <c r="I210" s="38">
        <f>ROUND(H210*G210,2)</f>
        <v>0</v>
      </c>
    </row>
    <row r="211" spans="2:9" ht="15">
      <c r="B211" s="63" t="s">
        <v>885</v>
      </c>
      <c r="C211" s="63" t="s">
        <v>45</v>
      </c>
      <c r="D211" s="64"/>
      <c r="E211" s="65" t="s">
        <v>866</v>
      </c>
      <c r="F211" s="66" t="s">
        <v>28</v>
      </c>
      <c r="G211" s="67">
        <v>1</v>
      </c>
      <c r="H211" s="71"/>
      <c r="I211" s="68">
        <f>ROUND(H211*G211,2)</f>
        <v>0</v>
      </c>
    </row>
    <row r="212" spans="2:9" ht="15">
      <c r="B212" s="48"/>
      <c r="C212" s="85" t="s">
        <v>736</v>
      </c>
      <c r="D212" s="48"/>
      <c r="E212" s="86" t="s">
        <v>886</v>
      </c>
      <c r="F212" s="48"/>
      <c r="G212" s="48"/>
      <c r="H212" s="48"/>
      <c r="I212" s="48"/>
    </row>
    <row r="213" spans="2:9" ht="87.75">
      <c r="B213" s="48"/>
      <c r="C213" s="85" t="s">
        <v>757</v>
      </c>
      <c r="D213" s="48"/>
      <c r="E213" s="95" t="s">
        <v>868</v>
      </c>
      <c r="F213" s="48"/>
      <c r="G213" s="48"/>
      <c r="H213" s="48"/>
      <c r="I213" s="48"/>
    </row>
    <row r="214" spans="2:9" ht="24">
      <c r="B214" s="57" t="s">
        <v>887</v>
      </c>
      <c r="C214" s="116" t="s">
        <v>26</v>
      </c>
      <c r="D214" s="58"/>
      <c r="E214" s="59" t="s">
        <v>872</v>
      </c>
      <c r="F214" s="60" t="s">
        <v>28</v>
      </c>
      <c r="G214" s="61">
        <v>1</v>
      </c>
      <c r="H214" s="70"/>
      <c r="I214" s="38">
        <f>ROUND(H214*G214,2)</f>
        <v>0</v>
      </c>
    </row>
    <row r="215" spans="2:9" ht="15">
      <c r="B215" s="63" t="s">
        <v>888</v>
      </c>
      <c r="C215" s="63" t="s">
        <v>45</v>
      </c>
      <c r="D215" s="64"/>
      <c r="E215" s="65" t="s">
        <v>866</v>
      </c>
      <c r="F215" s="66" t="s">
        <v>28</v>
      </c>
      <c r="G215" s="67">
        <v>1</v>
      </c>
      <c r="H215" s="71"/>
      <c r="I215" s="68">
        <f>ROUND(H215*G215,2)</f>
        <v>0</v>
      </c>
    </row>
    <row r="216" spans="2:9" ht="15">
      <c r="B216" s="48"/>
      <c r="C216" s="85" t="s">
        <v>736</v>
      </c>
      <c r="D216" s="48"/>
      <c r="E216" s="86" t="s">
        <v>886</v>
      </c>
      <c r="F216" s="48"/>
      <c r="G216" s="48"/>
      <c r="H216" s="48"/>
      <c r="I216" s="48"/>
    </row>
    <row r="217" spans="2:9" ht="87.75">
      <c r="B217" s="48"/>
      <c r="C217" s="85" t="s">
        <v>757</v>
      </c>
      <c r="D217" s="48"/>
      <c r="E217" s="95" t="s">
        <v>868</v>
      </c>
      <c r="F217" s="48"/>
      <c r="G217" s="48"/>
      <c r="H217" s="48"/>
      <c r="I217" s="48"/>
    </row>
    <row r="218" spans="2:9" ht="24">
      <c r="B218" s="57" t="s">
        <v>889</v>
      </c>
      <c r="C218" s="116" t="s">
        <v>26</v>
      </c>
      <c r="D218" s="58"/>
      <c r="E218" s="59" t="s">
        <v>872</v>
      </c>
      <c r="F218" s="60" t="s">
        <v>28</v>
      </c>
      <c r="G218" s="61">
        <v>1</v>
      </c>
      <c r="H218" s="70"/>
      <c r="I218" s="38">
        <f>ROUND(H218*G218,2)</f>
        <v>0</v>
      </c>
    </row>
    <row r="219" spans="2:9" ht="15">
      <c r="B219" s="63" t="s">
        <v>890</v>
      </c>
      <c r="C219" s="63" t="s">
        <v>45</v>
      </c>
      <c r="D219" s="64"/>
      <c r="E219" s="65" t="s">
        <v>866</v>
      </c>
      <c r="F219" s="66" t="s">
        <v>28</v>
      </c>
      <c r="G219" s="67">
        <v>1</v>
      </c>
      <c r="H219" s="71"/>
      <c r="I219" s="68">
        <f>ROUND(H219*G219,2)</f>
        <v>0</v>
      </c>
    </row>
    <row r="220" spans="2:9" ht="15">
      <c r="B220" s="48"/>
      <c r="C220" s="85" t="s">
        <v>736</v>
      </c>
      <c r="D220" s="48"/>
      <c r="E220" s="86" t="s">
        <v>891</v>
      </c>
      <c r="F220" s="48"/>
      <c r="G220" s="48"/>
      <c r="H220" s="48"/>
      <c r="I220" s="48"/>
    </row>
    <row r="221" spans="2:9" ht="87.75">
      <c r="B221" s="48"/>
      <c r="C221" s="85" t="s">
        <v>757</v>
      </c>
      <c r="D221" s="48"/>
      <c r="E221" s="95" t="s">
        <v>868</v>
      </c>
      <c r="F221" s="48"/>
      <c r="G221" s="48"/>
      <c r="H221" s="48"/>
      <c r="I221" s="48"/>
    </row>
    <row r="222" spans="2:9" ht="24">
      <c r="B222" s="57" t="s">
        <v>892</v>
      </c>
      <c r="C222" s="116" t="s">
        <v>26</v>
      </c>
      <c r="D222" s="58"/>
      <c r="E222" s="59" t="s">
        <v>872</v>
      </c>
      <c r="F222" s="60" t="s">
        <v>28</v>
      </c>
      <c r="G222" s="61">
        <v>1</v>
      </c>
      <c r="H222" s="70"/>
      <c r="I222" s="38">
        <f>ROUND(H222*G222,2)</f>
        <v>0</v>
      </c>
    </row>
    <row r="223" spans="2:9" ht="15">
      <c r="B223" s="63" t="s">
        <v>893</v>
      </c>
      <c r="C223" s="63" t="s">
        <v>45</v>
      </c>
      <c r="D223" s="64"/>
      <c r="E223" s="65" t="s">
        <v>866</v>
      </c>
      <c r="F223" s="66" t="s">
        <v>28</v>
      </c>
      <c r="G223" s="67">
        <v>1</v>
      </c>
      <c r="H223" s="71"/>
      <c r="I223" s="68">
        <f>ROUND(H223*G223,2)</f>
        <v>0</v>
      </c>
    </row>
    <row r="224" spans="2:9" ht="15">
      <c r="B224" s="48"/>
      <c r="C224" s="85" t="s">
        <v>736</v>
      </c>
      <c r="D224" s="48"/>
      <c r="E224" s="86" t="s">
        <v>891</v>
      </c>
      <c r="F224" s="48"/>
      <c r="G224" s="48"/>
      <c r="H224" s="48"/>
      <c r="I224" s="48"/>
    </row>
    <row r="225" spans="2:9" ht="87.75">
      <c r="B225" s="48"/>
      <c r="C225" s="85" t="s">
        <v>757</v>
      </c>
      <c r="D225" s="48"/>
      <c r="E225" s="95" t="s">
        <v>868</v>
      </c>
      <c r="F225" s="48"/>
      <c r="G225" s="48"/>
      <c r="H225" s="48"/>
      <c r="I225" s="48"/>
    </row>
    <row r="226" spans="2:9" ht="24">
      <c r="B226" s="57" t="s">
        <v>894</v>
      </c>
      <c r="C226" s="116" t="s">
        <v>26</v>
      </c>
      <c r="D226" s="58" t="s">
        <v>895</v>
      </c>
      <c r="E226" s="59" t="s">
        <v>896</v>
      </c>
      <c r="F226" s="60" t="s">
        <v>28</v>
      </c>
      <c r="G226" s="61">
        <v>1</v>
      </c>
      <c r="H226" s="70"/>
      <c r="I226" s="38">
        <f>ROUND(H226*G226,2)</f>
        <v>0</v>
      </c>
    </row>
    <row r="227" spans="2:9" ht="15">
      <c r="B227" s="63" t="s">
        <v>897</v>
      </c>
      <c r="C227" s="63" t="s">
        <v>45</v>
      </c>
      <c r="D227" s="64"/>
      <c r="E227" s="65" t="s">
        <v>882</v>
      </c>
      <c r="F227" s="66" t="s">
        <v>28</v>
      </c>
      <c r="G227" s="67">
        <v>1</v>
      </c>
      <c r="H227" s="71"/>
      <c r="I227" s="68">
        <f>ROUND(H227*G227,2)</f>
        <v>0</v>
      </c>
    </row>
    <row r="228" spans="2:9" ht="15">
      <c r="B228" s="48"/>
      <c r="C228" s="85" t="s">
        <v>736</v>
      </c>
      <c r="D228" s="48"/>
      <c r="E228" s="86" t="s">
        <v>898</v>
      </c>
      <c r="F228" s="48"/>
      <c r="G228" s="48"/>
      <c r="H228" s="48"/>
      <c r="I228" s="48"/>
    </row>
    <row r="229" spans="2:9" ht="24">
      <c r="B229" s="57" t="s">
        <v>899</v>
      </c>
      <c r="C229" s="116" t="s">
        <v>26</v>
      </c>
      <c r="D229" s="58" t="s">
        <v>900</v>
      </c>
      <c r="E229" s="59" t="s">
        <v>901</v>
      </c>
      <c r="F229" s="60" t="s">
        <v>28</v>
      </c>
      <c r="G229" s="61">
        <v>1</v>
      </c>
      <c r="H229" s="70"/>
      <c r="I229" s="38">
        <f>ROUND(H229*G229,2)</f>
        <v>0</v>
      </c>
    </row>
    <row r="230" spans="2:9" ht="15">
      <c r="B230" s="63" t="s">
        <v>902</v>
      </c>
      <c r="C230" s="63" t="s">
        <v>45</v>
      </c>
      <c r="D230" s="64"/>
      <c r="E230" s="65" t="s">
        <v>882</v>
      </c>
      <c r="F230" s="66" t="s">
        <v>28</v>
      </c>
      <c r="G230" s="67">
        <v>1</v>
      </c>
      <c r="H230" s="71"/>
      <c r="I230" s="68">
        <f>ROUND(H230*G230,2)</f>
        <v>0</v>
      </c>
    </row>
    <row r="231" spans="2:9" ht="15">
      <c r="B231" s="48"/>
      <c r="C231" s="85" t="s">
        <v>736</v>
      </c>
      <c r="D231" s="48"/>
      <c r="E231" s="86" t="s">
        <v>903</v>
      </c>
      <c r="F231" s="48"/>
      <c r="G231" s="48"/>
      <c r="H231" s="48"/>
      <c r="I231" s="48"/>
    </row>
    <row r="232" spans="2:9" ht="15">
      <c r="B232" s="57" t="s">
        <v>904</v>
      </c>
      <c r="C232" s="116" t="s">
        <v>26</v>
      </c>
      <c r="D232" s="58" t="s">
        <v>905</v>
      </c>
      <c r="E232" s="59" t="s">
        <v>906</v>
      </c>
      <c r="F232" s="60" t="s">
        <v>28</v>
      </c>
      <c r="G232" s="61">
        <v>1.25</v>
      </c>
      <c r="H232" s="70"/>
      <c r="I232" s="38">
        <f>ROUND(H232*G232,2)</f>
        <v>0</v>
      </c>
    </row>
    <row r="233" spans="2:9" ht="15">
      <c r="B233" s="63" t="s">
        <v>907</v>
      </c>
      <c r="C233" s="63" t="s">
        <v>45</v>
      </c>
      <c r="D233" s="64"/>
      <c r="E233" s="65" t="s">
        <v>908</v>
      </c>
      <c r="F233" s="66" t="s">
        <v>28</v>
      </c>
      <c r="G233" s="67">
        <v>1</v>
      </c>
      <c r="H233" s="71"/>
      <c r="I233" s="68">
        <f>ROUND(H233*G233,2)</f>
        <v>0</v>
      </c>
    </row>
    <row r="234" spans="2:9" ht="15">
      <c r="B234" s="48"/>
      <c r="C234" s="85" t="s">
        <v>736</v>
      </c>
      <c r="D234" s="48"/>
      <c r="E234" s="86" t="s">
        <v>909</v>
      </c>
      <c r="F234" s="48"/>
      <c r="G234" s="48"/>
      <c r="H234" s="48"/>
      <c r="I234" s="48"/>
    </row>
    <row r="235" spans="2:9" ht="15">
      <c r="B235" s="48"/>
      <c r="C235" s="85" t="s">
        <v>757</v>
      </c>
      <c r="D235" s="48"/>
      <c r="E235" s="95" t="s">
        <v>910</v>
      </c>
      <c r="F235" s="48"/>
      <c r="G235" s="48"/>
      <c r="H235" s="48"/>
      <c r="I235" s="48"/>
    </row>
    <row r="236" spans="2:9" ht="24">
      <c r="B236" s="57" t="s">
        <v>911</v>
      </c>
      <c r="C236" s="116" t="s">
        <v>26</v>
      </c>
      <c r="D236" s="58" t="s">
        <v>912</v>
      </c>
      <c r="E236" s="59" t="s">
        <v>913</v>
      </c>
      <c r="F236" s="60" t="s">
        <v>28</v>
      </c>
      <c r="G236" s="61">
        <v>1.5</v>
      </c>
      <c r="H236" s="70"/>
      <c r="I236" s="38">
        <f>ROUND(H236*G236,2)</f>
        <v>0</v>
      </c>
    </row>
    <row r="237" spans="2:9" ht="15">
      <c r="B237" s="63" t="s">
        <v>914</v>
      </c>
      <c r="C237" s="63" t="s">
        <v>45</v>
      </c>
      <c r="D237" s="64"/>
      <c r="E237" s="65" t="s">
        <v>915</v>
      </c>
      <c r="F237" s="66" t="s">
        <v>28</v>
      </c>
      <c r="G237" s="67">
        <v>1</v>
      </c>
      <c r="H237" s="71"/>
      <c r="I237" s="68">
        <f>ROUND(H237*G237,2)</f>
        <v>0</v>
      </c>
    </row>
    <row r="238" spans="2:9" ht="15">
      <c r="B238" s="48"/>
      <c r="C238" s="85" t="s">
        <v>736</v>
      </c>
      <c r="D238" s="48"/>
      <c r="E238" s="86" t="s">
        <v>916</v>
      </c>
      <c r="F238" s="48"/>
      <c r="G238" s="48"/>
      <c r="H238" s="48"/>
      <c r="I238" s="48"/>
    </row>
    <row r="239" spans="2:9" ht="15">
      <c r="B239" s="48"/>
      <c r="C239" s="85" t="s">
        <v>757</v>
      </c>
      <c r="D239" s="48"/>
      <c r="E239" s="95" t="s">
        <v>917</v>
      </c>
      <c r="F239" s="48"/>
      <c r="G239" s="48"/>
      <c r="H239" s="48"/>
      <c r="I239" s="48"/>
    </row>
    <row r="240" spans="2:9" ht="24">
      <c r="B240" s="57" t="s">
        <v>918</v>
      </c>
      <c r="C240" s="116" t="s">
        <v>26</v>
      </c>
      <c r="D240" s="58" t="s">
        <v>912</v>
      </c>
      <c r="E240" s="59" t="s">
        <v>913</v>
      </c>
      <c r="F240" s="60" t="s">
        <v>28</v>
      </c>
      <c r="G240" s="61">
        <v>1.5</v>
      </c>
      <c r="H240" s="70"/>
      <c r="I240" s="38">
        <f>ROUND(H240*G240,2)</f>
        <v>0</v>
      </c>
    </row>
    <row r="241" spans="2:9" ht="15">
      <c r="B241" s="63" t="s">
        <v>919</v>
      </c>
      <c r="C241" s="63" t="s">
        <v>45</v>
      </c>
      <c r="D241" s="64"/>
      <c r="E241" s="65" t="s">
        <v>920</v>
      </c>
      <c r="F241" s="66" t="s">
        <v>28</v>
      </c>
      <c r="G241" s="67">
        <v>1</v>
      </c>
      <c r="H241" s="71"/>
      <c r="I241" s="68">
        <f>ROUND(H241*G241,2)</f>
        <v>0</v>
      </c>
    </row>
    <row r="242" spans="2:9" ht="15">
      <c r="B242" s="48"/>
      <c r="C242" s="85" t="s">
        <v>736</v>
      </c>
      <c r="D242" s="48"/>
      <c r="E242" s="86" t="s">
        <v>921</v>
      </c>
      <c r="F242" s="48"/>
      <c r="G242" s="48"/>
      <c r="H242" s="48"/>
      <c r="I242" s="48"/>
    </row>
    <row r="243" spans="2:9" ht="15">
      <c r="B243" s="48"/>
      <c r="C243" s="85" t="s">
        <v>757</v>
      </c>
      <c r="D243" s="48"/>
      <c r="E243" s="95" t="s">
        <v>917</v>
      </c>
      <c r="F243" s="48"/>
      <c r="G243" s="48"/>
      <c r="H243" s="48"/>
      <c r="I243" s="48"/>
    </row>
    <row r="244" spans="2:9" ht="24">
      <c r="B244" s="57" t="s">
        <v>922</v>
      </c>
      <c r="C244" s="116" t="s">
        <v>26</v>
      </c>
      <c r="D244" s="58" t="s">
        <v>923</v>
      </c>
      <c r="E244" s="59" t="s">
        <v>924</v>
      </c>
      <c r="F244" s="60" t="s">
        <v>28</v>
      </c>
      <c r="G244" s="61">
        <v>1</v>
      </c>
      <c r="H244" s="70"/>
      <c r="I244" s="38">
        <f>ROUND(H244*G244,2)</f>
        <v>0</v>
      </c>
    </row>
    <row r="245" spans="2:9" ht="15">
      <c r="B245" s="63" t="s">
        <v>925</v>
      </c>
      <c r="C245" s="63" t="s">
        <v>45</v>
      </c>
      <c r="D245" s="64"/>
      <c r="E245" s="65" t="s">
        <v>926</v>
      </c>
      <c r="F245" s="66" t="s">
        <v>28</v>
      </c>
      <c r="G245" s="67">
        <v>1</v>
      </c>
      <c r="H245" s="71"/>
      <c r="I245" s="68">
        <f>ROUND(H245*G245,2)</f>
        <v>0</v>
      </c>
    </row>
    <row r="246" spans="2:9" ht="15">
      <c r="B246" s="48"/>
      <c r="C246" s="85" t="s">
        <v>736</v>
      </c>
      <c r="D246" s="48"/>
      <c r="E246" s="86" t="s">
        <v>921</v>
      </c>
      <c r="F246" s="48"/>
      <c r="G246" s="48"/>
      <c r="H246" s="48"/>
      <c r="I246" s="48"/>
    </row>
    <row r="247" spans="2:9" ht="15">
      <c r="B247" s="48"/>
      <c r="C247" s="85" t="s">
        <v>757</v>
      </c>
      <c r="D247" s="48"/>
      <c r="E247" s="95" t="s">
        <v>927</v>
      </c>
      <c r="F247" s="48"/>
      <c r="G247" s="48"/>
      <c r="H247" s="48"/>
      <c r="I247" s="48"/>
    </row>
    <row r="248" spans="2:9" ht="24">
      <c r="B248" s="57" t="s">
        <v>928</v>
      </c>
      <c r="C248" s="116" t="s">
        <v>26</v>
      </c>
      <c r="D248" s="58" t="s">
        <v>929</v>
      </c>
      <c r="E248" s="59" t="s">
        <v>930</v>
      </c>
      <c r="F248" s="60" t="s">
        <v>21</v>
      </c>
      <c r="G248" s="61">
        <v>17</v>
      </c>
      <c r="H248" s="70"/>
      <c r="I248" s="38">
        <f>ROUND(H248*G248,2)</f>
        <v>0</v>
      </c>
    </row>
    <row r="249" spans="2:9" ht="24">
      <c r="B249" s="63" t="s">
        <v>931</v>
      </c>
      <c r="C249" s="63" t="s">
        <v>45</v>
      </c>
      <c r="D249" s="64" t="s">
        <v>932</v>
      </c>
      <c r="E249" s="65" t="s">
        <v>933</v>
      </c>
      <c r="F249" s="66" t="s">
        <v>21</v>
      </c>
      <c r="G249" s="67">
        <v>17</v>
      </c>
      <c r="H249" s="71"/>
      <c r="I249" s="68">
        <f>ROUND(H249*G249,2)</f>
        <v>0</v>
      </c>
    </row>
    <row r="250" spans="2:9" ht="15">
      <c r="B250" s="48"/>
      <c r="C250" s="85" t="s">
        <v>757</v>
      </c>
      <c r="D250" s="48"/>
      <c r="E250" s="95" t="s">
        <v>934</v>
      </c>
      <c r="F250" s="48"/>
      <c r="G250" s="48"/>
      <c r="H250" s="48"/>
      <c r="I250" s="48"/>
    </row>
    <row r="251" spans="2:9" ht="24">
      <c r="B251" s="57" t="s">
        <v>935</v>
      </c>
      <c r="C251" s="116" t="s">
        <v>26</v>
      </c>
      <c r="D251" s="58" t="s">
        <v>936</v>
      </c>
      <c r="E251" s="59" t="s">
        <v>937</v>
      </c>
      <c r="F251" s="60" t="s">
        <v>21</v>
      </c>
      <c r="G251" s="61">
        <v>26</v>
      </c>
      <c r="H251" s="70"/>
      <c r="I251" s="38">
        <f>ROUND(H251*G251,2)</f>
        <v>0</v>
      </c>
    </row>
    <row r="252" spans="2:9" ht="24">
      <c r="B252" s="63" t="s">
        <v>938</v>
      </c>
      <c r="C252" s="63" t="s">
        <v>45</v>
      </c>
      <c r="D252" s="64" t="s">
        <v>939</v>
      </c>
      <c r="E252" s="65" t="s">
        <v>940</v>
      </c>
      <c r="F252" s="66" t="s">
        <v>21</v>
      </c>
      <c r="G252" s="67">
        <v>26</v>
      </c>
      <c r="H252" s="71"/>
      <c r="I252" s="68">
        <f>ROUND(H252*G252,2)</f>
        <v>0</v>
      </c>
    </row>
    <row r="253" spans="2:9" ht="15">
      <c r="B253" s="48"/>
      <c r="C253" s="85" t="s">
        <v>757</v>
      </c>
      <c r="D253" s="48"/>
      <c r="E253" s="95" t="s">
        <v>941</v>
      </c>
      <c r="F253" s="48"/>
      <c r="G253" s="48"/>
      <c r="H253" s="48"/>
      <c r="I253" s="48"/>
    </row>
    <row r="254" spans="2:9" ht="24">
      <c r="B254" s="57" t="s">
        <v>942</v>
      </c>
      <c r="C254" s="116" t="s">
        <v>26</v>
      </c>
      <c r="D254" s="58" t="s">
        <v>943</v>
      </c>
      <c r="E254" s="59" t="s">
        <v>944</v>
      </c>
      <c r="F254" s="60" t="s">
        <v>21</v>
      </c>
      <c r="G254" s="61">
        <v>31</v>
      </c>
      <c r="H254" s="70"/>
      <c r="I254" s="38">
        <f>ROUND(H254*G254,2)</f>
        <v>0</v>
      </c>
    </row>
    <row r="255" spans="2:9" ht="24">
      <c r="B255" s="63" t="s">
        <v>945</v>
      </c>
      <c r="C255" s="63" t="s">
        <v>45</v>
      </c>
      <c r="D255" s="64" t="s">
        <v>946</v>
      </c>
      <c r="E255" s="65" t="s">
        <v>947</v>
      </c>
      <c r="F255" s="66" t="s">
        <v>21</v>
      </c>
      <c r="G255" s="67">
        <v>31</v>
      </c>
      <c r="H255" s="71"/>
      <c r="I255" s="68">
        <f>ROUND(H255*G255,2)</f>
        <v>0</v>
      </c>
    </row>
    <row r="256" spans="2:9" ht="15">
      <c r="B256" s="48"/>
      <c r="C256" s="85" t="s">
        <v>757</v>
      </c>
      <c r="D256" s="48"/>
      <c r="E256" s="95" t="s">
        <v>948</v>
      </c>
      <c r="F256" s="48"/>
      <c r="G256" s="48"/>
      <c r="H256" s="48"/>
      <c r="I256" s="48"/>
    </row>
    <row r="257" spans="2:9" ht="24">
      <c r="B257" s="57" t="s">
        <v>949</v>
      </c>
      <c r="C257" s="116" t="s">
        <v>26</v>
      </c>
      <c r="D257" s="58" t="s">
        <v>950</v>
      </c>
      <c r="E257" s="59" t="s">
        <v>951</v>
      </c>
      <c r="F257" s="60" t="s">
        <v>21</v>
      </c>
      <c r="G257" s="61">
        <v>7</v>
      </c>
      <c r="H257" s="70"/>
      <c r="I257" s="38">
        <f>ROUND(H257*G257,2)</f>
        <v>0</v>
      </c>
    </row>
    <row r="258" spans="2:9" ht="24">
      <c r="B258" s="63" t="s">
        <v>952</v>
      </c>
      <c r="C258" s="63" t="s">
        <v>45</v>
      </c>
      <c r="D258" s="64" t="s">
        <v>953</v>
      </c>
      <c r="E258" s="65" t="s">
        <v>954</v>
      </c>
      <c r="F258" s="66" t="s">
        <v>21</v>
      </c>
      <c r="G258" s="67">
        <v>7</v>
      </c>
      <c r="H258" s="71"/>
      <c r="I258" s="68">
        <f>ROUND(H258*G258,2)</f>
        <v>0</v>
      </c>
    </row>
    <row r="259" spans="2:9" ht="15">
      <c r="B259" s="48"/>
      <c r="C259" s="85" t="s">
        <v>757</v>
      </c>
      <c r="D259" s="48"/>
      <c r="E259" s="95" t="s">
        <v>948</v>
      </c>
      <c r="F259" s="48"/>
      <c r="G259" s="48"/>
      <c r="H259" s="48"/>
      <c r="I259" s="48"/>
    </row>
    <row r="260" spans="2:9" ht="24">
      <c r="B260" s="57" t="s">
        <v>955</v>
      </c>
      <c r="C260" s="116" t="s">
        <v>26</v>
      </c>
      <c r="D260" s="58" t="s">
        <v>929</v>
      </c>
      <c r="E260" s="59" t="s">
        <v>930</v>
      </c>
      <c r="F260" s="60" t="s">
        <v>21</v>
      </c>
      <c r="G260" s="61">
        <v>27</v>
      </c>
      <c r="H260" s="70"/>
      <c r="I260" s="38">
        <f>ROUND(H260*G260,2)</f>
        <v>0</v>
      </c>
    </row>
    <row r="261" spans="2:9" ht="24">
      <c r="B261" s="63" t="s">
        <v>956</v>
      </c>
      <c r="C261" s="63" t="s">
        <v>45</v>
      </c>
      <c r="D261" s="64" t="s">
        <v>932</v>
      </c>
      <c r="E261" s="65" t="s">
        <v>933</v>
      </c>
      <c r="F261" s="66" t="s">
        <v>21</v>
      </c>
      <c r="G261" s="67">
        <v>27</v>
      </c>
      <c r="H261" s="71"/>
      <c r="I261" s="68">
        <f>ROUND(H261*G261,2)</f>
        <v>0</v>
      </c>
    </row>
    <row r="262" spans="2:9" ht="15">
      <c r="B262" s="48"/>
      <c r="C262" s="85" t="s">
        <v>757</v>
      </c>
      <c r="D262" s="48"/>
      <c r="E262" s="95" t="s">
        <v>934</v>
      </c>
      <c r="F262" s="48"/>
      <c r="G262" s="48"/>
      <c r="H262" s="48"/>
      <c r="I262" s="48"/>
    </row>
    <row r="263" spans="2:9" ht="24">
      <c r="B263" s="57" t="s">
        <v>957</v>
      </c>
      <c r="C263" s="116" t="s">
        <v>26</v>
      </c>
      <c r="D263" s="58" t="s">
        <v>936</v>
      </c>
      <c r="E263" s="59" t="s">
        <v>937</v>
      </c>
      <c r="F263" s="60" t="s">
        <v>21</v>
      </c>
      <c r="G263" s="61">
        <v>35</v>
      </c>
      <c r="H263" s="70"/>
      <c r="I263" s="38">
        <f>ROUND(H263*G263,2)</f>
        <v>0</v>
      </c>
    </row>
    <row r="264" spans="2:9" ht="24">
      <c r="B264" s="63" t="s">
        <v>958</v>
      </c>
      <c r="C264" s="63" t="s">
        <v>45</v>
      </c>
      <c r="D264" s="64" t="s">
        <v>939</v>
      </c>
      <c r="E264" s="65" t="s">
        <v>940</v>
      </c>
      <c r="F264" s="66" t="s">
        <v>21</v>
      </c>
      <c r="G264" s="67">
        <v>35</v>
      </c>
      <c r="H264" s="71"/>
      <c r="I264" s="68">
        <f>ROUND(H264*G264,2)</f>
        <v>0</v>
      </c>
    </row>
    <row r="265" spans="2:9" ht="15">
      <c r="B265" s="48"/>
      <c r="C265" s="85" t="s">
        <v>757</v>
      </c>
      <c r="D265" s="48"/>
      <c r="E265" s="95" t="s">
        <v>941</v>
      </c>
      <c r="F265" s="48"/>
      <c r="G265" s="48"/>
      <c r="H265" s="48"/>
      <c r="I265" s="48"/>
    </row>
    <row r="266" spans="2:9" ht="24">
      <c r="B266" s="57" t="s">
        <v>959</v>
      </c>
      <c r="C266" s="116" t="s">
        <v>26</v>
      </c>
      <c r="D266" s="58" t="s">
        <v>943</v>
      </c>
      <c r="E266" s="59" t="s">
        <v>944</v>
      </c>
      <c r="F266" s="60" t="s">
        <v>21</v>
      </c>
      <c r="G266" s="61">
        <v>7</v>
      </c>
      <c r="H266" s="70"/>
      <c r="I266" s="38">
        <f>ROUND(H266*G266,2)</f>
        <v>0</v>
      </c>
    </row>
    <row r="267" spans="2:9" ht="24">
      <c r="B267" s="63" t="s">
        <v>960</v>
      </c>
      <c r="C267" s="63" t="s">
        <v>45</v>
      </c>
      <c r="D267" s="64" t="s">
        <v>946</v>
      </c>
      <c r="E267" s="65" t="s">
        <v>947</v>
      </c>
      <c r="F267" s="66" t="s">
        <v>21</v>
      </c>
      <c r="G267" s="67">
        <v>7</v>
      </c>
      <c r="H267" s="71"/>
      <c r="I267" s="68">
        <f>ROUND(H267*G267,2)</f>
        <v>0</v>
      </c>
    </row>
    <row r="268" spans="2:9" ht="15">
      <c r="B268" s="48"/>
      <c r="C268" s="85" t="s">
        <v>757</v>
      </c>
      <c r="D268" s="48"/>
      <c r="E268" s="95" t="s">
        <v>948</v>
      </c>
      <c r="F268" s="48"/>
      <c r="G268" s="48"/>
      <c r="H268" s="48"/>
      <c r="I268" s="48"/>
    </row>
    <row r="269" spans="2:9" ht="36">
      <c r="B269" s="63" t="s">
        <v>961</v>
      </c>
      <c r="C269" s="63" t="s">
        <v>45</v>
      </c>
      <c r="D269" s="64" t="s">
        <v>962</v>
      </c>
      <c r="E269" s="65" t="s">
        <v>963</v>
      </c>
      <c r="F269" s="66" t="s">
        <v>21</v>
      </c>
      <c r="G269" s="67">
        <v>108</v>
      </c>
      <c r="H269" s="71"/>
      <c r="I269" s="68">
        <f>ROUND(H269*G269,2)</f>
        <v>0</v>
      </c>
    </row>
    <row r="270" spans="2:9" ht="15">
      <c r="B270" s="48"/>
      <c r="C270" s="85" t="s">
        <v>757</v>
      </c>
      <c r="D270" s="48"/>
      <c r="E270" s="95" t="s">
        <v>964</v>
      </c>
      <c r="F270" s="48"/>
      <c r="G270" s="48"/>
      <c r="H270" s="48"/>
      <c r="I270" s="48"/>
    </row>
    <row r="271" spans="2:9" ht="24">
      <c r="B271" s="63" t="s">
        <v>965</v>
      </c>
      <c r="C271" s="63" t="s">
        <v>45</v>
      </c>
      <c r="D271" s="64" t="s">
        <v>966</v>
      </c>
      <c r="E271" s="65" t="s">
        <v>967</v>
      </c>
      <c r="F271" s="66" t="s">
        <v>28</v>
      </c>
      <c r="G271" s="67">
        <v>4</v>
      </c>
      <c r="H271" s="71"/>
      <c r="I271" s="68">
        <f>ROUND(H271*G271,2)</f>
        <v>0</v>
      </c>
    </row>
    <row r="272" spans="2:9" ht="15">
      <c r="B272" s="48"/>
      <c r="C272" s="85" t="s">
        <v>757</v>
      </c>
      <c r="D272" s="48"/>
      <c r="E272" s="95" t="s">
        <v>968</v>
      </c>
      <c r="F272" s="48"/>
      <c r="G272" s="48"/>
      <c r="H272" s="48"/>
      <c r="I272" s="48"/>
    </row>
    <row r="273" spans="2:9" ht="36">
      <c r="B273" s="63" t="s">
        <v>969</v>
      </c>
      <c r="C273" s="63" t="s">
        <v>45</v>
      </c>
      <c r="D273" s="64" t="s">
        <v>962</v>
      </c>
      <c r="E273" s="65" t="s">
        <v>963</v>
      </c>
      <c r="F273" s="66" t="s">
        <v>21</v>
      </c>
      <c r="G273" s="67">
        <v>92</v>
      </c>
      <c r="H273" s="71"/>
      <c r="I273" s="68">
        <f>ROUND(H273*G273,2)</f>
        <v>0</v>
      </c>
    </row>
    <row r="274" spans="2:9" ht="15">
      <c r="B274" s="48"/>
      <c r="C274" s="85" t="s">
        <v>757</v>
      </c>
      <c r="D274" s="48"/>
      <c r="E274" s="95" t="s">
        <v>964</v>
      </c>
      <c r="F274" s="48"/>
      <c r="G274" s="48"/>
      <c r="H274" s="48"/>
      <c r="I274" s="48"/>
    </row>
    <row r="275" spans="2:9" ht="24">
      <c r="B275" s="63" t="s">
        <v>970</v>
      </c>
      <c r="C275" s="63" t="s">
        <v>45</v>
      </c>
      <c r="D275" s="64" t="s">
        <v>966</v>
      </c>
      <c r="E275" s="65" t="s">
        <v>967</v>
      </c>
      <c r="F275" s="66" t="s">
        <v>28</v>
      </c>
      <c r="G275" s="67">
        <v>4</v>
      </c>
      <c r="H275" s="71"/>
      <c r="I275" s="68">
        <f>ROUND(H275*G275,2)</f>
        <v>0</v>
      </c>
    </row>
    <row r="276" spans="2:9" ht="15">
      <c r="B276" s="48"/>
      <c r="C276" s="85" t="s">
        <v>757</v>
      </c>
      <c r="D276" s="48"/>
      <c r="E276" s="95" t="s">
        <v>968</v>
      </c>
      <c r="F276" s="48"/>
      <c r="G276" s="48"/>
      <c r="H276" s="48"/>
      <c r="I276" s="48"/>
    </row>
    <row r="277" spans="2:9" ht="24">
      <c r="B277" s="33"/>
      <c r="C277" s="33" t="s">
        <v>15</v>
      </c>
      <c r="D277" s="34" t="s">
        <v>1000</v>
      </c>
      <c r="E277" s="35" t="s">
        <v>1001</v>
      </c>
      <c r="F277" s="36" t="s">
        <v>265</v>
      </c>
      <c r="G277" s="78"/>
      <c r="H277" s="69"/>
      <c r="I277" s="38">
        <f>ROUND(H277*G277,2)</f>
        <v>0</v>
      </c>
    </row>
    <row r="278" spans="2:9" ht="15">
      <c r="B278" s="48"/>
      <c r="C278" s="85"/>
      <c r="D278" s="48"/>
      <c r="E278" s="86"/>
      <c r="F278" s="48"/>
      <c r="G278" s="48"/>
      <c r="H278" s="48"/>
      <c r="I278" s="48"/>
    </row>
    <row r="279" spans="2:9" ht="15">
      <c r="B279" s="51"/>
      <c r="C279" s="52" t="s">
        <v>10</v>
      </c>
      <c r="D279" s="55" t="s">
        <v>554</v>
      </c>
      <c r="E279" s="55" t="s">
        <v>81</v>
      </c>
      <c r="F279" s="51"/>
      <c r="G279" s="51"/>
      <c r="H279" s="51"/>
      <c r="I279" s="56">
        <f>SUM(I280:I296)</f>
        <v>0</v>
      </c>
    </row>
    <row r="280" spans="2:9" ht="15">
      <c r="B280" s="57">
        <v>501</v>
      </c>
      <c r="C280" s="33" t="s">
        <v>554</v>
      </c>
      <c r="D280" s="58"/>
      <c r="E280" s="59" t="s">
        <v>971</v>
      </c>
      <c r="F280" s="60" t="s">
        <v>972</v>
      </c>
      <c r="G280" s="61">
        <v>1</v>
      </c>
      <c r="H280" s="70"/>
      <c r="I280" s="38">
        <f aca="true" t="shared" si="0" ref="I280:I286">ROUND(H280*G280,2)</f>
        <v>0</v>
      </c>
    </row>
    <row r="281" spans="2:9" ht="15">
      <c r="B281" s="57">
        <v>502</v>
      </c>
      <c r="C281" s="33" t="s">
        <v>554</v>
      </c>
      <c r="D281" s="58"/>
      <c r="E281" s="35" t="s">
        <v>56</v>
      </c>
      <c r="F281" s="100" t="s">
        <v>28</v>
      </c>
      <c r="G281" s="61">
        <v>1</v>
      </c>
      <c r="H281" s="70"/>
      <c r="I281" s="38">
        <f t="shared" si="0"/>
        <v>0</v>
      </c>
    </row>
    <row r="282" spans="2:9" ht="15">
      <c r="B282" s="57">
        <v>503</v>
      </c>
      <c r="C282" s="33" t="s">
        <v>554</v>
      </c>
      <c r="D282" s="58"/>
      <c r="E282" s="59" t="s">
        <v>69</v>
      </c>
      <c r="F282" s="60" t="s">
        <v>972</v>
      </c>
      <c r="G282" s="61">
        <v>1</v>
      </c>
      <c r="H282" s="70"/>
      <c r="I282" s="38">
        <f t="shared" si="0"/>
        <v>0</v>
      </c>
    </row>
    <row r="283" spans="2:9" ht="15">
      <c r="B283" s="57">
        <v>504</v>
      </c>
      <c r="C283" s="33" t="s">
        <v>554</v>
      </c>
      <c r="D283" s="58"/>
      <c r="E283" s="59" t="s">
        <v>973</v>
      </c>
      <c r="F283" s="60" t="s">
        <v>972</v>
      </c>
      <c r="G283" s="61">
        <v>1</v>
      </c>
      <c r="H283" s="70"/>
      <c r="I283" s="38">
        <f t="shared" si="0"/>
        <v>0</v>
      </c>
    </row>
    <row r="284" spans="2:9" ht="15">
      <c r="B284" s="57">
        <v>505</v>
      </c>
      <c r="C284" s="33" t="s">
        <v>554</v>
      </c>
      <c r="D284" s="58"/>
      <c r="E284" s="59" t="s">
        <v>974</v>
      </c>
      <c r="F284" s="60" t="s">
        <v>164</v>
      </c>
      <c r="G284" s="61">
        <v>12</v>
      </c>
      <c r="H284" s="70"/>
      <c r="I284" s="38">
        <f t="shared" si="0"/>
        <v>0</v>
      </c>
    </row>
    <row r="285" spans="2:9" ht="15">
      <c r="B285" s="57">
        <v>506</v>
      </c>
      <c r="C285" s="33" t="s">
        <v>554</v>
      </c>
      <c r="D285" s="58"/>
      <c r="E285" s="59" t="s">
        <v>975</v>
      </c>
      <c r="F285" s="60" t="s">
        <v>164</v>
      </c>
      <c r="G285" s="61">
        <v>24</v>
      </c>
      <c r="H285" s="70"/>
      <c r="I285" s="38">
        <f t="shared" si="0"/>
        <v>0</v>
      </c>
    </row>
    <row r="286" spans="2:9" ht="15">
      <c r="B286" s="57">
        <v>507</v>
      </c>
      <c r="C286" s="33" t="s">
        <v>554</v>
      </c>
      <c r="D286" s="58"/>
      <c r="E286" s="59" t="s">
        <v>976</v>
      </c>
      <c r="F286" s="60" t="s">
        <v>284</v>
      </c>
      <c r="G286" s="61">
        <v>1250</v>
      </c>
      <c r="H286" s="70"/>
      <c r="I286" s="38">
        <f t="shared" si="0"/>
        <v>0</v>
      </c>
    </row>
    <row r="287" spans="2:9" ht="15">
      <c r="B287" s="48"/>
      <c r="C287" s="85" t="s">
        <v>736</v>
      </c>
      <c r="D287" s="48"/>
      <c r="E287" s="86" t="s">
        <v>977</v>
      </c>
      <c r="F287" s="48"/>
      <c r="G287" s="48"/>
      <c r="H287" s="48"/>
      <c r="I287" s="48"/>
    </row>
    <row r="288" spans="2:9" ht="15">
      <c r="B288" s="57">
        <v>508</v>
      </c>
      <c r="C288" s="33" t="s">
        <v>554</v>
      </c>
      <c r="D288" s="58"/>
      <c r="E288" s="59" t="s">
        <v>978</v>
      </c>
      <c r="F288" s="60" t="s">
        <v>972</v>
      </c>
      <c r="G288" s="61">
        <v>2</v>
      </c>
      <c r="H288" s="70"/>
      <c r="I288" s="38">
        <f>ROUND(H288*G288,2)</f>
        <v>0</v>
      </c>
    </row>
    <row r="289" spans="2:9" ht="19.5">
      <c r="B289" s="48"/>
      <c r="C289" s="85" t="s">
        <v>736</v>
      </c>
      <c r="D289" s="48"/>
      <c r="E289" s="86" t="s">
        <v>979</v>
      </c>
      <c r="F289" s="48"/>
      <c r="G289" s="48"/>
      <c r="H289" s="48"/>
      <c r="I289" s="48"/>
    </row>
    <row r="290" spans="2:9" ht="15">
      <c r="B290" s="57">
        <v>509</v>
      </c>
      <c r="C290" s="33" t="s">
        <v>554</v>
      </c>
      <c r="D290" s="58"/>
      <c r="E290" s="59" t="s">
        <v>980</v>
      </c>
      <c r="F290" s="60" t="s">
        <v>972</v>
      </c>
      <c r="G290" s="61">
        <v>1</v>
      </c>
      <c r="H290" s="70"/>
      <c r="I290" s="38">
        <f>ROUND(H290*G290,2)</f>
        <v>0</v>
      </c>
    </row>
    <row r="291" spans="2:9" ht="15">
      <c r="B291" s="48"/>
      <c r="C291" s="85" t="s">
        <v>736</v>
      </c>
      <c r="D291" s="48"/>
      <c r="E291" s="86" t="s">
        <v>981</v>
      </c>
      <c r="F291" s="48"/>
      <c r="G291" s="48"/>
      <c r="H291" s="48"/>
      <c r="I291" s="48"/>
    </row>
    <row r="292" spans="2:9" ht="19.5">
      <c r="B292" s="48"/>
      <c r="C292" s="85" t="s">
        <v>748</v>
      </c>
      <c r="D292" s="48"/>
      <c r="E292" s="95" t="s">
        <v>982</v>
      </c>
      <c r="F292" s="48"/>
      <c r="G292" s="48"/>
      <c r="H292" s="48"/>
      <c r="I292" s="48"/>
    </row>
    <row r="293" spans="2:9" ht="15">
      <c r="B293" s="57">
        <v>510</v>
      </c>
      <c r="C293" s="33" t="s">
        <v>554</v>
      </c>
      <c r="D293" s="58"/>
      <c r="E293" s="59" t="s">
        <v>983</v>
      </c>
      <c r="F293" s="60" t="s">
        <v>972</v>
      </c>
      <c r="G293" s="61">
        <v>1</v>
      </c>
      <c r="H293" s="70"/>
      <c r="I293" s="38">
        <f>ROUND(H293*G293,2)</f>
        <v>0</v>
      </c>
    </row>
    <row r="294" spans="2:9" ht="15">
      <c r="B294" s="48"/>
      <c r="C294" s="85" t="s">
        <v>736</v>
      </c>
      <c r="D294" s="48"/>
      <c r="E294" s="86" t="s">
        <v>983</v>
      </c>
      <c r="F294" s="48"/>
      <c r="G294" s="48"/>
      <c r="H294" s="48"/>
      <c r="I294" s="48"/>
    </row>
    <row r="295" spans="2:9" ht="29.25">
      <c r="B295" s="48"/>
      <c r="C295" s="85" t="s">
        <v>748</v>
      </c>
      <c r="D295" s="48"/>
      <c r="E295" s="95" t="s">
        <v>984</v>
      </c>
      <c r="F295" s="48"/>
      <c r="G295" s="48"/>
      <c r="H295" s="48"/>
      <c r="I295" s="48"/>
    </row>
    <row r="296" spans="2:9" ht="15">
      <c r="B296" s="57">
        <v>511</v>
      </c>
      <c r="C296" s="33" t="s">
        <v>554</v>
      </c>
      <c r="D296" s="58"/>
      <c r="E296" s="59" t="s">
        <v>985</v>
      </c>
      <c r="F296" s="60" t="s">
        <v>972</v>
      </c>
      <c r="G296" s="61">
        <v>1</v>
      </c>
      <c r="H296" s="70"/>
      <c r="I296" s="38">
        <f>ROUND(H296*G296,2)</f>
        <v>0</v>
      </c>
    </row>
    <row r="297" spans="2:9" ht="15">
      <c r="B297" s="48"/>
      <c r="C297" s="85" t="s">
        <v>736</v>
      </c>
      <c r="D297" s="48"/>
      <c r="E297" s="86" t="s">
        <v>985</v>
      </c>
      <c r="F297" s="48"/>
      <c r="G297" s="48"/>
      <c r="H297" s="48"/>
      <c r="I297" s="48"/>
    </row>
    <row r="298" spans="2:9" ht="29.25">
      <c r="B298" s="48"/>
      <c r="C298" s="85" t="s">
        <v>748</v>
      </c>
      <c r="D298" s="48"/>
      <c r="E298" s="95" t="s">
        <v>986</v>
      </c>
      <c r="F298" s="48"/>
      <c r="G298" s="48"/>
      <c r="H298" s="48"/>
      <c r="I298" s="48"/>
    </row>
    <row r="299" spans="2:9" ht="15">
      <c r="B299" s="49"/>
      <c r="C299" s="49"/>
      <c r="D299" s="49"/>
      <c r="E299" s="49"/>
      <c r="F299" s="49"/>
      <c r="G299" s="49"/>
      <c r="H299" s="49"/>
      <c r="I299" s="49"/>
    </row>
  </sheetData>
  <sheetProtection/>
  <mergeCells count="8">
    <mergeCell ref="D9:F9"/>
    <mergeCell ref="H9:I9"/>
    <mergeCell ref="A2:I2"/>
    <mergeCell ref="D4:I4"/>
    <mergeCell ref="D6:F6"/>
    <mergeCell ref="H6:I6"/>
    <mergeCell ref="D8:F8"/>
    <mergeCell ref="H8:I8"/>
  </mergeCells>
  <printOptions/>
  <pageMargins left="0.4330708661417323" right="0.2362204724409449" top="0.7480314960629921" bottom="0.7480314960629921" header="0.31496062992125984" footer="0.31496062992125984"/>
  <pageSetup fitToHeight="0" fitToWidth="1" horizontalDpi="600" verticalDpi="600" orientation="portrait" paperSize="9" scale="71" r:id="rId1"/>
</worksheet>
</file>

<file path=xl/worksheets/sheet9.xml><?xml version="1.0" encoding="utf-8"?>
<worksheet xmlns="http://schemas.openxmlformats.org/spreadsheetml/2006/main" xmlns:r="http://schemas.openxmlformats.org/officeDocument/2006/relationships">
  <sheetPr>
    <tabColor rgb="FF92D050"/>
    <outlinePr summaryBelow="0"/>
    <pageSetUpPr fitToPage="1"/>
  </sheetPr>
  <dimension ref="A2:I62"/>
  <sheetViews>
    <sheetView showGridLines="0" view="pageBreakPreview" zoomScaleSheetLayoutView="100" zoomScalePageLayoutView="0" workbookViewId="0" topLeftCell="A43">
      <selection activeCell="I62" sqref="I62"/>
    </sheetView>
  </sheetViews>
  <sheetFormatPr defaultColWidth="9.140625" defaultRowHeight="15"/>
  <cols>
    <col min="1" max="1" width="4.28125" style="0" customWidth="1"/>
    <col min="2" max="2" width="4.57421875" style="0" customWidth="1"/>
    <col min="3" max="3" width="8.140625" style="0" customWidth="1"/>
    <col min="4" max="4" width="13.7109375" style="0" customWidth="1"/>
    <col min="5" max="5" width="50.421875" style="0" customWidth="1"/>
    <col min="6" max="6" width="6.7109375" style="0" customWidth="1"/>
    <col min="7" max="7" width="10.7109375" style="0" customWidth="1"/>
    <col min="8" max="8" width="12.28125" style="0" customWidth="1"/>
    <col min="9" max="9" width="16.140625" style="0" customWidth="1"/>
  </cols>
  <sheetData>
    <row r="2" spans="1:9" ht="21">
      <c r="A2" s="187" t="s">
        <v>82</v>
      </c>
      <c r="B2" s="188"/>
      <c r="C2" s="188"/>
      <c r="D2" s="188"/>
      <c r="E2" s="188"/>
      <c r="F2" s="188"/>
      <c r="G2" s="188"/>
      <c r="H2" s="188"/>
      <c r="I2" s="188"/>
    </row>
    <row r="3" spans="1:9" ht="15">
      <c r="A3" s="50"/>
      <c r="B3" s="50"/>
      <c r="C3" s="50"/>
      <c r="D3" s="50"/>
      <c r="E3" s="50"/>
      <c r="F3" s="50"/>
      <c r="G3" s="50"/>
      <c r="H3" s="50"/>
      <c r="I3" s="50"/>
    </row>
    <row r="4" spans="1:9" ht="18" customHeight="1">
      <c r="A4" s="3" t="s">
        <v>33</v>
      </c>
      <c r="B4" s="50"/>
      <c r="C4" s="50"/>
      <c r="D4" s="189" t="s">
        <v>1008</v>
      </c>
      <c r="E4" s="173"/>
      <c r="F4" s="173"/>
      <c r="G4" s="173"/>
      <c r="H4" s="173"/>
      <c r="I4" s="173"/>
    </row>
    <row r="5" spans="1:9" ht="15">
      <c r="A5" s="50"/>
      <c r="B5" s="50"/>
      <c r="C5" s="50"/>
      <c r="D5" s="50"/>
      <c r="E5" s="50"/>
      <c r="F5" s="50"/>
      <c r="G5" s="50"/>
      <c r="H5" s="50"/>
      <c r="I5" s="50"/>
    </row>
    <row r="6" spans="1:9" ht="15">
      <c r="A6" s="4" t="s">
        <v>34</v>
      </c>
      <c r="B6" s="50"/>
      <c r="C6" s="50"/>
      <c r="D6" s="190" t="s">
        <v>60</v>
      </c>
      <c r="E6" s="173"/>
      <c r="F6" s="173"/>
      <c r="G6" s="4" t="s">
        <v>35</v>
      </c>
      <c r="H6" s="170" t="s">
        <v>96</v>
      </c>
      <c r="I6" s="171"/>
    </row>
    <row r="7" spans="1:9" ht="15">
      <c r="A7" s="50"/>
      <c r="B7" s="50"/>
      <c r="C7" s="50"/>
      <c r="D7" s="50"/>
      <c r="E7" s="50"/>
      <c r="F7" s="50"/>
      <c r="G7" s="50"/>
      <c r="H7" s="50"/>
      <c r="I7" s="50"/>
    </row>
    <row r="8" spans="1:9" ht="15">
      <c r="A8" s="4" t="s">
        <v>36</v>
      </c>
      <c r="B8" s="50"/>
      <c r="C8" s="50"/>
      <c r="D8" s="172" t="s">
        <v>37</v>
      </c>
      <c r="E8" s="173"/>
      <c r="F8" s="173"/>
      <c r="G8" s="4" t="s">
        <v>38</v>
      </c>
      <c r="H8" s="172" t="s">
        <v>1004</v>
      </c>
      <c r="I8" s="173"/>
    </row>
    <row r="9" spans="1:9" ht="15">
      <c r="A9" s="4" t="s">
        <v>39</v>
      </c>
      <c r="B9" s="50"/>
      <c r="C9" s="50"/>
      <c r="D9" s="186" t="s">
        <v>88</v>
      </c>
      <c r="E9" s="173"/>
      <c r="F9" s="173"/>
      <c r="G9" s="4" t="s">
        <v>40</v>
      </c>
      <c r="H9" s="172"/>
      <c r="I9" s="173"/>
    </row>
    <row r="11" spans="1:9" ht="29.25" customHeight="1">
      <c r="A11" s="1" t="s">
        <v>0</v>
      </c>
      <c r="B11" s="1" t="s">
        <v>1</v>
      </c>
      <c r="C11" s="1" t="s">
        <v>2</v>
      </c>
      <c r="D11" s="1" t="s">
        <v>3</v>
      </c>
      <c r="E11" s="1" t="s">
        <v>4</v>
      </c>
      <c r="F11" s="1" t="s">
        <v>5</v>
      </c>
      <c r="G11" s="1" t="s">
        <v>6</v>
      </c>
      <c r="H11" s="1" t="s">
        <v>7</v>
      </c>
      <c r="I11" s="1" t="s">
        <v>8</v>
      </c>
    </row>
    <row r="12" spans="1:9" ht="17.25" customHeight="1">
      <c r="A12" s="76"/>
      <c r="B12" s="51"/>
      <c r="C12" s="52"/>
      <c r="D12" s="53"/>
      <c r="E12" s="72" t="s">
        <v>49</v>
      </c>
      <c r="F12" s="73"/>
      <c r="G12" s="73"/>
      <c r="H12" s="73"/>
      <c r="I12" s="74">
        <f>SUM(I13+I24+I56+I61)</f>
        <v>0</v>
      </c>
    </row>
    <row r="13" spans="1:9" ht="17.25" customHeight="1">
      <c r="A13" s="76" t="s">
        <v>9</v>
      </c>
      <c r="B13" s="51"/>
      <c r="C13" s="52" t="s">
        <v>10</v>
      </c>
      <c r="D13" s="53" t="s">
        <v>11</v>
      </c>
      <c r="E13" s="53" t="s">
        <v>12</v>
      </c>
      <c r="F13" s="51"/>
      <c r="G13" s="51"/>
      <c r="H13" s="51"/>
      <c r="I13" s="54">
        <f>SUM(I14+I17+I22)</f>
        <v>0</v>
      </c>
    </row>
    <row r="14" spans="1:9" ht="17.25" customHeight="1">
      <c r="A14" s="22" t="s">
        <v>9</v>
      </c>
      <c r="B14" s="51"/>
      <c r="C14" s="52" t="s">
        <v>10</v>
      </c>
      <c r="D14" s="55" t="s">
        <v>17</v>
      </c>
      <c r="E14" s="55" t="s">
        <v>18</v>
      </c>
      <c r="F14" s="51"/>
      <c r="G14" s="51"/>
      <c r="H14" s="51"/>
      <c r="I14" s="56">
        <f>SUM(I15:I16)</f>
        <v>0</v>
      </c>
    </row>
    <row r="15" spans="1:9" ht="21.75" customHeight="1">
      <c r="A15" s="23" t="s">
        <v>9</v>
      </c>
      <c r="B15" s="57" t="s">
        <v>42</v>
      </c>
      <c r="C15" s="57" t="s">
        <v>11</v>
      </c>
      <c r="D15" s="58" t="s">
        <v>97</v>
      </c>
      <c r="E15" s="59" t="s">
        <v>98</v>
      </c>
      <c r="F15" s="60" t="s">
        <v>19</v>
      </c>
      <c r="G15" s="61">
        <v>35</v>
      </c>
      <c r="H15" s="70"/>
      <c r="I15" s="62">
        <f>ROUND(H15*G15,2)</f>
        <v>0</v>
      </c>
    </row>
    <row r="16" spans="1:9" ht="36.75" customHeight="1">
      <c r="A16" s="23" t="s">
        <v>9</v>
      </c>
      <c r="B16" s="57" t="s">
        <v>43</v>
      </c>
      <c r="C16" s="57" t="s">
        <v>11</v>
      </c>
      <c r="D16" s="58" t="s">
        <v>373</v>
      </c>
      <c r="E16" s="59" t="s">
        <v>695</v>
      </c>
      <c r="F16" s="60" t="s">
        <v>28</v>
      </c>
      <c r="G16" s="61">
        <v>1</v>
      </c>
      <c r="H16" s="70"/>
      <c r="I16" s="62">
        <f>ROUND(H16*G16,2)</f>
        <v>0</v>
      </c>
    </row>
    <row r="17" spans="1:9" ht="26.25" customHeight="1">
      <c r="A17" s="22" t="s">
        <v>9</v>
      </c>
      <c r="B17" s="51"/>
      <c r="C17" s="52" t="s">
        <v>10</v>
      </c>
      <c r="D17" s="55" t="s">
        <v>22</v>
      </c>
      <c r="E17" s="55" t="s">
        <v>23</v>
      </c>
      <c r="F17" s="51"/>
      <c r="G17" s="51"/>
      <c r="H17" s="51"/>
      <c r="I17" s="56">
        <f>SUM(I18:I21)</f>
        <v>0</v>
      </c>
    </row>
    <row r="18" spans="1:9" ht="25.5" customHeight="1">
      <c r="A18" s="23" t="s">
        <v>9</v>
      </c>
      <c r="B18" s="57" t="s">
        <v>102</v>
      </c>
      <c r="C18" s="57" t="s">
        <v>11</v>
      </c>
      <c r="D18" s="58" t="s">
        <v>99</v>
      </c>
      <c r="E18" s="59" t="s">
        <v>100</v>
      </c>
      <c r="F18" s="60" t="s">
        <v>101</v>
      </c>
      <c r="G18" s="61">
        <v>0.22</v>
      </c>
      <c r="H18" s="70"/>
      <c r="I18" s="62">
        <f>ROUND(H18*G18,2)</f>
        <v>0</v>
      </c>
    </row>
    <row r="19" spans="1:9" ht="23.25" customHeight="1">
      <c r="A19" s="23" t="s">
        <v>9</v>
      </c>
      <c r="B19" s="57" t="s">
        <v>105</v>
      </c>
      <c r="C19" s="57" t="s">
        <v>11</v>
      </c>
      <c r="D19" s="58" t="s">
        <v>103</v>
      </c>
      <c r="E19" s="59" t="s">
        <v>104</v>
      </c>
      <c r="F19" s="60" t="s">
        <v>101</v>
      </c>
      <c r="G19" s="61">
        <v>0.22</v>
      </c>
      <c r="H19" s="70"/>
      <c r="I19" s="62">
        <f>ROUND(H19*G19,2)</f>
        <v>0</v>
      </c>
    </row>
    <row r="20" spans="1:9" ht="28.5" customHeight="1">
      <c r="A20" s="23" t="s">
        <v>9</v>
      </c>
      <c r="B20" s="57" t="s">
        <v>108</v>
      </c>
      <c r="C20" s="57" t="s">
        <v>11</v>
      </c>
      <c r="D20" s="58" t="s">
        <v>106</v>
      </c>
      <c r="E20" s="59" t="s">
        <v>107</v>
      </c>
      <c r="F20" s="60" t="s">
        <v>101</v>
      </c>
      <c r="G20" s="61">
        <v>13.2</v>
      </c>
      <c r="H20" s="70"/>
      <c r="I20" s="62">
        <f>ROUND(H20*G20,2)</f>
        <v>0</v>
      </c>
    </row>
    <row r="21" spans="1:9" ht="29.25" customHeight="1">
      <c r="A21" s="23" t="s">
        <v>9</v>
      </c>
      <c r="B21" s="57" t="s">
        <v>13</v>
      </c>
      <c r="C21" s="57" t="s">
        <v>11</v>
      </c>
      <c r="D21" s="58" t="s">
        <v>420</v>
      </c>
      <c r="E21" s="59" t="s">
        <v>421</v>
      </c>
      <c r="F21" s="60" t="s">
        <v>101</v>
      </c>
      <c r="G21" s="61">
        <v>0.22</v>
      </c>
      <c r="H21" s="70"/>
      <c r="I21" s="62">
        <f>ROUND(H21*G21,2)</f>
        <v>0</v>
      </c>
    </row>
    <row r="22" spans="1:9" s="28" customFormat="1" ht="36" customHeight="1">
      <c r="A22" s="27" t="s">
        <v>9</v>
      </c>
      <c r="B22" s="51"/>
      <c r="C22" s="52" t="s">
        <v>10</v>
      </c>
      <c r="D22" s="55" t="s">
        <v>24</v>
      </c>
      <c r="E22" s="55" t="s">
        <v>25</v>
      </c>
      <c r="F22" s="51"/>
      <c r="G22" s="51"/>
      <c r="H22" s="51"/>
      <c r="I22" s="56">
        <f>SUM(I23)</f>
        <v>0</v>
      </c>
    </row>
    <row r="23" spans="1:9" s="28" customFormat="1" ht="23.25" customHeight="1">
      <c r="A23" s="27" t="s">
        <v>9</v>
      </c>
      <c r="B23" s="57" t="s">
        <v>116</v>
      </c>
      <c r="C23" s="57" t="s">
        <v>11</v>
      </c>
      <c r="D23" s="58" t="s">
        <v>111</v>
      </c>
      <c r="E23" s="59" t="s">
        <v>112</v>
      </c>
      <c r="F23" s="60" t="s">
        <v>101</v>
      </c>
      <c r="G23" s="61">
        <v>0.305</v>
      </c>
      <c r="H23" s="70"/>
      <c r="I23" s="62">
        <f>ROUND(H23*G23,2)</f>
        <v>0</v>
      </c>
    </row>
    <row r="24" spans="1:9" s="28" customFormat="1" ht="25.5" customHeight="1">
      <c r="A24" s="27" t="s">
        <v>9</v>
      </c>
      <c r="B24" s="51"/>
      <c r="C24" s="52" t="s">
        <v>10</v>
      </c>
      <c r="D24" s="53" t="s">
        <v>26</v>
      </c>
      <c r="E24" s="53" t="s">
        <v>27</v>
      </c>
      <c r="F24" s="51"/>
      <c r="G24" s="51"/>
      <c r="H24" s="51"/>
      <c r="I24" s="54">
        <f>SUM(I25+I32+I35+I41+I53)</f>
        <v>0</v>
      </c>
    </row>
    <row r="25" spans="1:9" s="28" customFormat="1" ht="27" customHeight="1">
      <c r="A25" s="27" t="s">
        <v>9</v>
      </c>
      <c r="B25" s="51"/>
      <c r="C25" s="52" t="s">
        <v>10</v>
      </c>
      <c r="D25" s="55" t="s">
        <v>257</v>
      </c>
      <c r="E25" s="55" t="s">
        <v>258</v>
      </c>
      <c r="F25" s="51"/>
      <c r="G25" s="51"/>
      <c r="H25" s="51"/>
      <c r="I25" s="56">
        <f>SUM(I26:I31)</f>
        <v>0</v>
      </c>
    </row>
    <row r="26" spans="1:9" s="28" customFormat="1" ht="16.5" customHeight="1">
      <c r="A26" s="27" t="s">
        <v>9</v>
      </c>
      <c r="B26" s="57" t="s">
        <v>119</v>
      </c>
      <c r="C26" s="57" t="s">
        <v>26</v>
      </c>
      <c r="D26" s="58" t="s">
        <v>440</v>
      </c>
      <c r="E26" s="59" t="s">
        <v>441</v>
      </c>
      <c r="F26" s="60" t="s">
        <v>21</v>
      </c>
      <c r="G26" s="61">
        <v>91</v>
      </c>
      <c r="H26" s="70"/>
      <c r="I26" s="62">
        <f aca="true" t="shared" si="0" ref="I26:I31">ROUND(H26*G26,2)</f>
        <v>0</v>
      </c>
    </row>
    <row r="27" spans="1:9" s="28" customFormat="1" ht="23.25" customHeight="1">
      <c r="A27" s="27" t="s">
        <v>9</v>
      </c>
      <c r="B27" s="57" t="s">
        <v>17</v>
      </c>
      <c r="C27" s="57" t="s">
        <v>26</v>
      </c>
      <c r="D27" s="58" t="s">
        <v>696</v>
      </c>
      <c r="E27" s="59" t="s">
        <v>697</v>
      </c>
      <c r="F27" s="60" t="s">
        <v>21</v>
      </c>
      <c r="G27" s="61">
        <v>30</v>
      </c>
      <c r="H27" s="70"/>
      <c r="I27" s="62">
        <f t="shared" si="0"/>
        <v>0</v>
      </c>
    </row>
    <row r="28" spans="1:9" s="28" customFormat="1" ht="23.25" customHeight="1">
      <c r="A28" s="27" t="s">
        <v>9</v>
      </c>
      <c r="B28" s="57" t="s">
        <v>125</v>
      </c>
      <c r="C28" s="57" t="s">
        <v>26</v>
      </c>
      <c r="D28" s="58" t="s">
        <v>698</v>
      </c>
      <c r="E28" s="59" t="s">
        <v>699</v>
      </c>
      <c r="F28" s="60" t="s">
        <v>28</v>
      </c>
      <c r="G28" s="61">
        <v>2</v>
      </c>
      <c r="H28" s="70"/>
      <c r="I28" s="62">
        <f t="shared" si="0"/>
        <v>0</v>
      </c>
    </row>
    <row r="29" spans="1:9" s="28" customFormat="1" ht="24.75" customHeight="1">
      <c r="A29" s="27" t="s">
        <v>9</v>
      </c>
      <c r="B29" s="63" t="s">
        <v>128</v>
      </c>
      <c r="C29" s="63" t="s">
        <v>45</v>
      </c>
      <c r="D29" s="64" t="s">
        <v>700</v>
      </c>
      <c r="E29" s="65" t="s">
        <v>701</v>
      </c>
      <c r="F29" s="66" t="s">
        <v>21</v>
      </c>
      <c r="G29" s="67">
        <v>1</v>
      </c>
      <c r="H29" s="71"/>
      <c r="I29" s="68">
        <f t="shared" si="0"/>
        <v>0</v>
      </c>
    </row>
    <row r="30" spans="1:9" s="28" customFormat="1" ht="24.75" customHeight="1">
      <c r="A30" s="27" t="s">
        <v>9</v>
      </c>
      <c r="B30" s="63" t="s">
        <v>129</v>
      </c>
      <c r="C30" s="63" t="s">
        <v>45</v>
      </c>
      <c r="D30" s="64" t="s">
        <v>702</v>
      </c>
      <c r="E30" s="65" t="s">
        <v>703</v>
      </c>
      <c r="F30" s="66" t="s">
        <v>21</v>
      </c>
      <c r="G30" s="67">
        <v>90</v>
      </c>
      <c r="H30" s="71"/>
      <c r="I30" s="68">
        <f t="shared" si="0"/>
        <v>0</v>
      </c>
    </row>
    <row r="31" spans="1:9" s="28" customFormat="1" ht="23.25" customHeight="1">
      <c r="A31" s="27" t="s">
        <v>9</v>
      </c>
      <c r="B31" s="57" t="s">
        <v>130</v>
      </c>
      <c r="C31" s="57" t="s">
        <v>26</v>
      </c>
      <c r="D31" s="58" t="s">
        <v>263</v>
      </c>
      <c r="E31" s="59" t="s">
        <v>264</v>
      </c>
      <c r="F31" s="60" t="s">
        <v>265</v>
      </c>
      <c r="G31" s="77"/>
      <c r="H31" s="70"/>
      <c r="I31" s="62">
        <f t="shared" si="0"/>
        <v>0</v>
      </c>
    </row>
    <row r="32" spans="1:9" s="28" customFormat="1" ht="23.25" customHeight="1">
      <c r="A32" s="27" t="s">
        <v>9</v>
      </c>
      <c r="B32" s="51"/>
      <c r="C32" s="52" t="s">
        <v>10</v>
      </c>
      <c r="D32" s="55" t="s">
        <v>704</v>
      </c>
      <c r="E32" s="55" t="s">
        <v>705</v>
      </c>
      <c r="F32" s="51"/>
      <c r="G32" s="51"/>
      <c r="H32" s="51"/>
      <c r="I32" s="56">
        <f>SUM(I33:I34)</f>
        <v>0</v>
      </c>
    </row>
    <row r="33" spans="1:9" s="28" customFormat="1" ht="23.25" customHeight="1">
      <c r="A33" s="27" t="s">
        <v>9</v>
      </c>
      <c r="B33" s="57" t="s">
        <v>132</v>
      </c>
      <c r="C33" s="57" t="s">
        <v>26</v>
      </c>
      <c r="D33" s="58" t="s">
        <v>706</v>
      </c>
      <c r="E33" s="59" t="s">
        <v>707</v>
      </c>
      <c r="F33" s="60" t="s">
        <v>28</v>
      </c>
      <c r="G33" s="61">
        <v>2</v>
      </c>
      <c r="H33" s="70"/>
      <c r="I33" s="62">
        <f>ROUND(H33*G33,2)</f>
        <v>0</v>
      </c>
    </row>
    <row r="34" spans="1:9" ht="23.25" customHeight="1">
      <c r="A34" s="23" t="s">
        <v>9</v>
      </c>
      <c r="B34" s="57" t="s">
        <v>134</v>
      </c>
      <c r="C34" s="57" t="s">
        <v>26</v>
      </c>
      <c r="D34" s="58" t="s">
        <v>708</v>
      </c>
      <c r="E34" s="59" t="s">
        <v>709</v>
      </c>
      <c r="F34" s="60" t="s">
        <v>28</v>
      </c>
      <c r="G34" s="61">
        <v>6</v>
      </c>
      <c r="H34" s="70"/>
      <c r="I34" s="62">
        <f>ROUND(H34*G34,2)</f>
        <v>0</v>
      </c>
    </row>
    <row r="35" spans="1:9" ht="23.25" customHeight="1">
      <c r="A35" s="23" t="s">
        <v>9</v>
      </c>
      <c r="B35" s="51"/>
      <c r="C35" s="52" t="s">
        <v>10</v>
      </c>
      <c r="D35" s="55" t="s">
        <v>466</v>
      </c>
      <c r="E35" s="55" t="s">
        <v>467</v>
      </c>
      <c r="F35" s="51"/>
      <c r="G35" s="51"/>
      <c r="H35" s="51"/>
      <c r="I35" s="56">
        <f>SUM(I36:I40)</f>
        <v>0</v>
      </c>
    </row>
    <row r="36" spans="1:9" ht="25.5" customHeight="1">
      <c r="A36" s="23" t="s">
        <v>9</v>
      </c>
      <c r="B36" s="57" t="s">
        <v>44</v>
      </c>
      <c r="C36" s="57" t="s">
        <v>26</v>
      </c>
      <c r="D36" s="58" t="s">
        <v>710</v>
      </c>
      <c r="E36" s="59" t="s">
        <v>711</v>
      </c>
      <c r="F36" s="60" t="s">
        <v>21</v>
      </c>
      <c r="G36" s="61">
        <v>1</v>
      </c>
      <c r="H36" s="70"/>
      <c r="I36" s="62">
        <f>ROUND(H36*G36,2)</f>
        <v>0</v>
      </c>
    </row>
    <row r="37" spans="1:9" ht="27.75" customHeight="1">
      <c r="A37" s="22" t="s">
        <v>9</v>
      </c>
      <c r="B37" s="57" t="s">
        <v>139</v>
      </c>
      <c r="C37" s="57" t="s">
        <v>26</v>
      </c>
      <c r="D37" s="58" t="s">
        <v>712</v>
      </c>
      <c r="E37" s="59" t="s">
        <v>713</v>
      </c>
      <c r="F37" s="60" t="s">
        <v>21</v>
      </c>
      <c r="G37" s="61">
        <v>90</v>
      </c>
      <c r="H37" s="70"/>
      <c r="I37" s="62">
        <f>ROUND(H37*G37,2)</f>
        <v>0</v>
      </c>
    </row>
    <row r="38" spans="1:9" ht="23.25" customHeight="1">
      <c r="A38" s="23" t="s">
        <v>9</v>
      </c>
      <c r="B38" s="57" t="s">
        <v>141</v>
      </c>
      <c r="C38" s="57" t="s">
        <v>26</v>
      </c>
      <c r="D38" s="58" t="s">
        <v>714</v>
      </c>
      <c r="E38" s="59" t="s">
        <v>715</v>
      </c>
      <c r="F38" s="60" t="s">
        <v>28</v>
      </c>
      <c r="G38" s="61">
        <v>2</v>
      </c>
      <c r="H38" s="70"/>
      <c r="I38" s="62">
        <f>ROUND(H38*G38,2)</f>
        <v>0</v>
      </c>
    </row>
    <row r="39" spans="1:9" ht="25.5" customHeight="1">
      <c r="A39" s="22" t="s">
        <v>9</v>
      </c>
      <c r="B39" s="57" t="s">
        <v>144</v>
      </c>
      <c r="C39" s="57" t="s">
        <v>26</v>
      </c>
      <c r="D39" s="58" t="s">
        <v>716</v>
      </c>
      <c r="E39" s="59" t="s">
        <v>697</v>
      </c>
      <c r="F39" s="60" t="s">
        <v>21</v>
      </c>
      <c r="G39" s="61">
        <v>30</v>
      </c>
      <c r="H39" s="70"/>
      <c r="I39" s="62">
        <f>ROUND(H39*G39,2)</f>
        <v>0</v>
      </c>
    </row>
    <row r="40" spans="1:9" ht="25.5" customHeight="1">
      <c r="A40" s="23" t="s">
        <v>9</v>
      </c>
      <c r="B40" s="57" t="s">
        <v>147</v>
      </c>
      <c r="C40" s="57" t="s">
        <v>26</v>
      </c>
      <c r="D40" s="58" t="s">
        <v>480</v>
      </c>
      <c r="E40" s="59" t="s">
        <v>481</v>
      </c>
      <c r="F40" s="60" t="s">
        <v>265</v>
      </c>
      <c r="G40" s="77"/>
      <c r="H40" s="70"/>
      <c r="I40" s="62">
        <f>ROUND(H40*G40,2)</f>
        <v>0</v>
      </c>
    </row>
    <row r="41" spans="1:9" ht="25.5" customHeight="1">
      <c r="A41" s="6" t="s">
        <v>9</v>
      </c>
      <c r="B41" s="51"/>
      <c r="C41" s="52" t="s">
        <v>10</v>
      </c>
      <c r="D41" s="55" t="s">
        <v>482</v>
      </c>
      <c r="E41" s="55" t="s">
        <v>483</v>
      </c>
      <c r="F41" s="51"/>
      <c r="G41" s="51"/>
      <c r="H41" s="51"/>
      <c r="I41" s="56">
        <f>SUM(I42:I52)</f>
        <v>0</v>
      </c>
    </row>
    <row r="42" spans="1:9" ht="25.5" customHeight="1">
      <c r="A42" s="22" t="s">
        <v>9</v>
      </c>
      <c r="B42" s="57" t="s">
        <v>150</v>
      </c>
      <c r="C42" s="57" t="s">
        <v>26</v>
      </c>
      <c r="D42" s="58" t="s">
        <v>490</v>
      </c>
      <c r="E42" s="59" t="s">
        <v>491</v>
      </c>
      <c r="F42" s="60" t="s">
        <v>28</v>
      </c>
      <c r="G42" s="61">
        <v>4</v>
      </c>
      <c r="H42" s="70"/>
      <c r="I42" s="62">
        <f aca="true" t="shared" si="1" ref="I42:I52">ROUND(H42*G42,2)</f>
        <v>0</v>
      </c>
    </row>
    <row r="43" spans="1:9" ht="33.75" customHeight="1">
      <c r="A43" s="23" t="s">
        <v>9</v>
      </c>
      <c r="B43" s="57" t="s">
        <v>153</v>
      </c>
      <c r="C43" s="57" t="s">
        <v>26</v>
      </c>
      <c r="D43" s="58" t="s">
        <v>717</v>
      </c>
      <c r="E43" s="59" t="s">
        <v>718</v>
      </c>
      <c r="F43" s="60" t="s">
        <v>28</v>
      </c>
      <c r="G43" s="61">
        <v>1</v>
      </c>
      <c r="H43" s="70"/>
      <c r="I43" s="62">
        <f t="shared" si="1"/>
        <v>0</v>
      </c>
    </row>
    <row r="44" spans="1:9" ht="23.25" customHeight="1">
      <c r="A44" s="23" t="s">
        <v>9</v>
      </c>
      <c r="B44" s="57" t="s">
        <v>156</v>
      </c>
      <c r="C44" s="57" t="s">
        <v>26</v>
      </c>
      <c r="D44" s="58" t="s">
        <v>719</v>
      </c>
      <c r="E44" s="59" t="s">
        <v>720</v>
      </c>
      <c r="F44" s="60" t="s">
        <v>28</v>
      </c>
      <c r="G44" s="61">
        <v>1</v>
      </c>
      <c r="H44" s="70"/>
      <c r="I44" s="62">
        <f t="shared" si="1"/>
        <v>0</v>
      </c>
    </row>
    <row r="45" spans="1:9" ht="23.25" customHeight="1">
      <c r="A45" s="23" t="s">
        <v>9</v>
      </c>
      <c r="B45" s="57" t="s">
        <v>161</v>
      </c>
      <c r="C45" s="57" t="s">
        <v>26</v>
      </c>
      <c r="D45" s="58" t="s">
        <v>502</v>
      </c>
      <c r="E45" s="59" t="s">
        <v>503</v>
      </c>
      <c r="F45" s="60" t="s">
        <v>118</v>
      </c>
      <c r="G45" s="61">
        <v>1</v>
      </c>
      <c r="H45" s="70"/>
      <c r="I45" s="62">
        <f t="shared" si="1"/>
        <v>0</v>
      </c>
    </row>
    <row r="46" spans="1:9" ht="29.25" customHeight="1">
      <c r="A46" s="23" t="s">
        <v>9</v>
      </c>
      <c r="B46" s="57" t="s">
        <v>165</v>
      </c>
      <c r="C46" s="57" t="s">
        <v>26</v>
      </c>
      <c r="D46" s="58" t="s">
        <v>721</v>
      </c>
      <c r="E46" s="59" t="s">
        <v>722</v>
      </c>
      <c r="F46" s="60" t="s">
        <v>28</v>
      </c>
      <c r="G46" s="61">
        <v>2</v>
      </c>
      <c r="H46" s="70"/>
      <c r="I46" s="62">
        <f t="shared" si="1"/>
        <v>0</v>
      </c>
    </row>
    <row r="47" spans="2:9" ht="15">
      <c r="B47" s="57" t="s">
        <v>168</v>
      </c>
      <c r="C47" s="57" t="s">
        <v>26</v>
      </c>
      <c r="D47" s="58" t="s">
        <v>723</v>
      </c>
      <c r="E47" s="59" t="s">
        <v>724</v>
      </c>
      <c r="F47" s="60" t="s">
        <v>28</v>
      </c>
      <c r="G47" s="61">
        <v>2</v>
      </c>
      <c r="H47" s="70"/>
      <c r="I47" s="62">
        <f t="shared" si="1"/>
        <v>0</v>
      </c>
    </row>
    <row r="48" spans="2:9" ht="15">
      <c r="B48" s="57" t="s">
        <v>171</v>
      </c>
      <c r="C48" s="57" t="s">
        <v>26</v>
      </c>
      <c r="D48" s="58" t="s">
        <v>514</v>
      </c>
      <c r="E48" s="59" t="s">
        <v>515</v>
      </c>
      <c r="F48" s="60" t="s">
        <v>28</v>
      </c>
      <c r="G48" s="61">
        <v>3</v>
      </c>
      <c r="H48" s="70"/>
      <c r="I48" s="62">
        <f t="shared" si="1"/>
        <v>0</v>
      </c>
    </row>
    <row r="49" spans="2:9" ht="15">
      <c r="B49" s="57" t="s">
        <v>174</v>
      </c>
      <c r="C49" s="57" t="s">
        <v>26</v>
      </c>
      <c r="D49" s="58" t="s">
        <v>725</v>
      </c>
      <c r="E49" s="59" t="s">
        <v>726</v>
      </c>
      <c r="F49" s="60" t="s">
        <v>28</v>
      </c>
      <c r="G49" s="61">
        <v>1</v>
      </c>
      <c r="H49" s="70"/>
      <c r="I49" s="62">
        <f t="shared" si="1"/>
        <v>0</v>
      </c>
    </row>
    <row r="50" spans="2:9" ht="15">
      <c r="B50" s="57" t="s">
        <v>177</v>
      </c>
      <c r="C50" s="57" t="s">
        <v>26</v>
      </c>
      <c r="D50" s="58" t="s">
        <v>727</v>
      </c>
      <c r="E50" s="59" t="s">
        <v>728</v>
      </c>
      <c r="F50" s="60" t="s">
        <v>28</v>
      </c>
      <c r="G50" s="61">
        <v>4</v>
      </c>
      <c r="H50" s="70"/>
      <c r="I50" s="62">
        <f t="shared" si="1"/>
        <v>0</v>
      </c>
    </row>
    <row r="51" spans="2:9" ht="24">
      <c r="B51" s="57" t="s">
        <v>180</v>
      </c>
      <c r="C51" s="57" t="s">
        <v>26</v>
      </c>
      <c r="D51" s="58" t="s">
        <v>526</v>
      </c>
      <c r="E51" s="59" t="s">
        <v>527</v>
      </c>
      <c r="F51" s="60" t="s">
        <v>28</v>
      </c>
      <c r="G51" s="61">
        <v>2</v>
      </c>
      <c r="H51" s="70"/>
      <c r="I51" s="62">
        <f t="shared" si="1"/>
        <v>0</v>
      </c>
    </row>
    <row r="52" spans="2:9" ht="24">
      <c r="B52" s="57" t="s">
        <v>183</v>
      </c>
      <c r="C52" s="57" t="s">
        <v>26</v>
      </c>
      <c r="D52" s="58" t="s">
        <v>528</v>
      </c>
      <c r="E52" s="59" t="s">
        <v>529</v>
      </c>
      <c r="F52" s="60" t="s">
        <v>265</v>
      </c>
      <c r="G52" s="77"/>
      <c r="H52" s="70"/>
      <c r="I52" s="62">
        <f t="shared" si="1"/>
        <v>0</v>
      </c>
    </row>
    <row r="53" spans="2:9" ht="15">
      <c r="B53" s="51"/>
      <c r="C53" s="52" t="s">
        <v>10</v>
      </c>
      <c r="D53" s="55" t="s">
        <v>29</v>
      </c>
      <c r="E53" s="55" t="s">
        <v>30</v>
      </c>
      <c r="F53" s="51"/>
      <c r="G53" s="51"/>
      <c r="H53" s="51"/>
      <c r="I53" s="56">
        <f>SUM(I54:I55)</f>
        <v>0</v>
      </c>
    </row>
    <row r="54" spans="2:9" ht="15">
      <c r="B54" s="57" t="s">
        <v>46</v>
      </c>
      <c r="C54" s="57" t="s">
        <v>26</v>
      </c>
      <c r="D54" s="58" t="s">
        <v>530</v>
      </c>
      <c r="E54" s="59" t="s">
        <v>531</v>
      </c>
      <c r="F54" s="60" t="s">
        <v>284</v>
      </c>
      <c r="G54" s="61">
        <v>100</v>
      </c>
      <c r="H54" s="70"/>
      <c r="I54" s="62">
        <f>ROUND(H54*G54,2)</f>
        <v>0</v>
      </c>
    </row>
    <row r="55" spans="2:9" ht="24">
      <c r="B55" s="57" t="s">
        <v>187</v>
      </c>
      <c r="C55" s="57" t="s">
        <v>26</v>
      </c>
      <c r="D55" s="58" t="s">
        <v>318</v>
      </c>
      <c r="E55" s="59" t="s">
        <v>319</v>
      </c>
      <c r="F55" s="60" t="s">
        <v>265</v>
      </c>
      <c r="G55" s="77"/>
      <c r="H55" s="70"/>
      <c r="I55" s="62">
        <f>ROUND(H55*G55,2)</f>
        <v>0</v>
      </c>
    </row>
    <row r="56" spans="2:9" ht="15.75">
      <c r="B56" s="51"/>
      <c r="C56" s="52" t="s">
        <v>10</v>
      </c>
      <c r="D56" s="53" t="s">
        <v>545</v>
      </c>
      <c r="E56" s="53" t="s">
        <v>546</v>
      </c>
      <c r="F56" s="51"/>
      <c r="G56" s="51"/>
      <c r="H56" s="51"/>
      <c r="I56" s="54">
        <f>SUM(I57:I60)</f>
        <v>0</v>
      </c>
    </row>
    <row r="57" spans="2:9" ht="15">
      <c r="B57" s="57" t="s">
        <v>192</v>
      </c>
      <c r="C57" s="57" t="s">
        <v>26</v>
      </c>
      <c r="D57" s="58" t="s">
        <v>547</v>
      </c>
      <c r="E57" s="59" t="s">
        <v>548</v>
      </c>
      <c r="F57" s="60" t="s">
        <v>164</v>
      </c>
      <c r="G57" s="61">
        <v>72</v>
      </c>
      <c r="H57" s="70"/>
      <c r="I57" s="62">
        <f>ROUND(H57*G57,2)</f>
        <v>0</v>
      </c>
    </row>
    <row r="58" spans="2:9" ht="24">
      <c r="B58" s="57" t="s">
        <v>194</v>
      </c>
      <c r="C58" s="57" t="s">
        <v>26</v>
      </c>
      <c r="D58" s="58" t="s">
        <v>549</v>
      </c>
      <c r="E58" s="59" t="s">
        <v>550</v>
      </c>
      <c r="F58" s="60" t="s">
        <v>164</v>
      </c>
      <c r="G58" s="61">
        <v>20</v>
      </c>
      <c r="H58" s="70"/>
      <c r="I58" s="62">
        <f>ROUND(H58*G58,2)</f>
        <v>0</v>
      </c>
    </row>
    <row r="59" spans="2:9" ht="24">
      <c r="B59" s="57" t="s">
        <v>197</v>
      </c>
      <c r="C59" s="57" t="s">
        <v>26</v>
      </c>
      <c r="D59" s="58" t="s">
        <v>729</v>
      </c>
      <c r="E59" s="59" t="s">
        <v>730</v>
      </c>
      <c r="F59" s="60" t="s">
        <v>164</v>
      </c>
      <c r="G59" s="61">
        <v>10</v>
      </c>
      <c r="H59" s="70"/>
      <c r="I59" s="62">
        <f>ROUND(H59*G59,2)</f>
        <v>0</v>
      </c>
    </row>
    <row r="60" spans="2:9" ht="15">
      <c r="B60" s="57" t="s">
        <v>200</v>
      </c>
      <c r="C60" s="57" t="s">
        <v>26</v>
      </c>
      <c r="D60" s="58" t="s">
        <v>552</v>
      </c>
      <c r="E60" s="59" t="s">
        <v>553</v>
      </c>
      <c r="F60" s="60" t="s">
        <v>164</v>
      </c>
      <c r="G60" s="61">
        <v>30</v>
      </c>
      <c r="H60" s="70"/>
      <c r="I60" s="62">
        <f>ROUND(H60*G60,2)</f>
        <v>0</v>
      </c>
    </row>
    <row r="61" spans="2:9" ht="15.75">
      <c r="B61" s="51"/>
      <c r="C61" s="52" t="s">
        <v>10</v>
      </c>
      <c r="D61" s="53" t="s">
        <v>554</v>
      </c>
      <c r="E61" s="53" t="s">
        <v>555</v>
      </c>
      <c r="F61" s="51"/>
      <c r="G61" s="51"/>
      <c r="H61" s="51"/>
      <c r="I61" s="54">
        <f>SUM(I62)</f>
        <v>0</v>
      </c>
    </row>
    <row r="62" spans="2:9" ht="15">
      <c r="B62" s="57" t="s">
        <v>203</v>
      </c>
      <c r="C62" s="57" t="s">
        <v>26</v>
      </c>
      <c r="D62" s="58" t="s">
        <v>557</v>
      </c>
      <c r="E62" s="59" t="s">
        <v>558</v>
      </c>
      <c r="F62" s="60" t="s">
        <v>16</v>
      </c>
      <c r="G62" s="61">
        <v>1</v>
      </c>
      <c r="H62" s="70"/>
      <c r="I62" s="62">
        <f>ROUND(H62*G62,2)</f>
        <v>0</v>
      </c>
    </row>
  </sheetData>
  <sheetProtection/>
  <mergeCells count="8">
    <mergeCell ref="D9:F9"/>
    <mergeCell ref="H9:I9"/>
    <mergeCell ref="A2:I2"/>
    <mergeCell ref="D4:I4"/>
    <mergeCell ref="D6:F6"/>
    <mergeCell ref="H6:I6"/>
    <mergeCell ref="D8:F8"/>
    <mergeCell ref="H8:I8"/>
  </mergeCells>
  <printOptions/>
  <pageMargins left="0.4330708661417323" right="0.2362204724409449" top="0.7480314960629921" bottom="0.7480314960629921" header="0.31496062992125984" footer="0.31496062992125984"/>
  <pageSetup fitToHeight="0"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Černý Petr</dc:creator>
  <cp:keywords/>
  <dc:description/>
  <cp:lastModifiedBy>Volák Filip</cp:lastModifiedBy>
  <cp:lastPrinted>2023-11-08T10:48:00Z</cp:lastPrinted>
  <dcterms:created xsi:type="dcterms:W3CDTF">2018-07-26T08:27:36Z</dcterms:created>
  <dcterms:modified xsi:type="dcterms:W3CDTF">2024-01-10T09:54:59Z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17.1.8.0</vt:lpwstr>
  </property>
</Properties>
</file>