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hem\Dropbox\231215 Dochlazení rozpočet\DOCHLAZENI DVZ ADMIN rozpocet SOUHRN - ZADÁNÍ\"/>
    </mc:Choice>
  </mc:AlternateContent>
  <xr:revisionPtr revIDLastSave="0" documentId="13_ncr:1_{878AFFEA-8DE9-4F3C-A3A6-1E340B65EA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Print_Area" localSheetId="0">List1!$A$1:$AO$268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15" i="1" l="1"/>
  <c r="AF114" i="1"/>
  <c r="AF113" i="1"/>
  <c r="AF112" i="1"/>
  <c r="AF120" i="1" l="1"/>
  <c r="AF119" i="1"/>
  <c r="AF118" i="1"/>
  <c r="AF153" i="1" l="1"/>
  <c r="AF152" i="1"/>
  <c r="AF151" i="1"/>
  <c r="AF150" i="1"/>
  <c r="AF149" i="1"/>
  <c r="AF148" i="1"/>
  <c r="AF147" i="1"/>
  <c r="AF144" i="1"/>
  <c r="AF143" i="1"/>
  <c r="AF142" i="1"/>
  <c r="AF141" i="1"/>
  <c r="AF140" i="1"/>
  <c r="AF139" i="1"/>
  <c r="AF261" i="1"/>
  <c r="AF260" i="1"/>
  <c r="AF259" i="1"/>
  <c r="AF258" i="1"/>
  <c r="AF257" i="1"/>
  <c r="AF256" i="1"/>
  <c r="AF267" i="1"/>
  <c r="AF265" i="1"/>
  <c r="AF264" i="1"/>
  <c r="AF253" i="1"/>
  <c r="AF252" i="1"/>
  <c r="AF251" i="1"/>
  <c r="AF250" i="1"/>
  <c r="AF249" i="1"/>
  <c r="AF248" i="1"/>
  <c r="AF245" i="1"/>
  <c r="AF244" i="1"/>
  <c r="AF243" i="1"/>
  <c r="AF242" i="1"/>
  <c r="AF241" i="1"/>
  <c r="AF240" i="1"/>
  <c r="AF237" i="1"/>
  <c r="AF236" i="1"/>
  <c r="AF235" i="1"/>
  <c r="AF234" i="1"/>
  <c r="AF233" i="1"/>
  <c r="AF232" i="1"/>
  <c r="AF229" i="1"/>
  <c r="AF228" i="1"/>
  <c r="AF227" i="1"/>
  <c r="AF226" i="1"/>
  <c r="AF225" i="1"/>
  <c r="AF224" i="1"/>
  <c r="AF221" i="1"/>
  <c r="AF220" i="1"/>
  <c r="AF219" i="1"/>
  <c r="AF218" i="1"/>
  <c r="AF217" i="1"/>
  <c r="AF214" i="1"/>
  <c r="AF213" i="1"/>
  <c r="AF212" i="1"/>
  <c r="AF211" i="1"/>
  <c r="AF210" i="1"/>
  <c r="AF207" i="1"/>
  <c r="AF206" i="1"/>
  <c r="AF205" i="1"/>
  <c r="AF204" i="1"/>
  <c r="AF203" i="1"/>
  <c r="AF200" i="1"/>
  <c r="AF199" i="1"/>
  <c r="AF198" i="1"/>
  <c r="AF197" i="1"/>
  <c r="AF196" i="1"/>
  <c r="AF195" i="1"/>
  <c r="AF192" i="1"/>
  <c r="AF191" i="1"/>
  <c r="AF190" i="1"/>
  <c r="AF189" i="1"/>
  <c r="AF188" i="1"/>
  <c r="AF187" i="1"/>
  <c r="AF184" i="1"/>
  <c r="AF183" i="1"/>
  <c r="AF182" i="1"/>
  <c r="AF181" i="1"/>
  <c r="AF180" i="1"/>
  <c r="AF177" i="1"/>
  <c r="AF176" i="1"/>
  <c r="AF175" i="1"/>
  <c r="AF174" i="1"/>
  <c r="AF173" i="1"/>
  <c r="AF172" i="1"/>
  <c r="AF169" i="1"/>
  <c r="AF168" i="1"/>
  <c r="AF167" i="1"/>
  <c r="AF166" i="1"/>
  <c r="AF165" i="1"/>
  <c r="AF164" i="1"/>
  <c r="AF161" i="1"/>
  <c r="AF160" i="1"/>
  <c r="AF159" i="1"/>
  <c r="AF158" i="1"/>
  <c r="AF157" i="1"/>
  <c r="AF156" i="1"/>
  <c r="AF136" i="1"/>
  <c r="AF135" i="1"/>
  <c r="AF134" i="1"/>
  <c r="AF133" i="1"/>
  <c r="AF132" i="1"/>
  <c r="AF131" i="1"/>
  <c r="AF128" i="1"/>
  <c r="AF127" i="1"/>
  <c r="AF126" i="1"/>
  <c r="AF125" i="1"/>
  <c r="AF124" i="1"/>
  <c r="AF123" i="1"/>
  <c r="AF109" i="1"/>
  <c r="AF108" i="1"/>
  <c r="AF107" i="1"/>
  <c r="AM267" i="1" l="1"/>
  <c r="AM103" i="1" s="1"/>
  <c r="AG103" i="1" l="1"/>
  <c r="AM107" i="1" l="1"/>
  <c r="AF106" i="1" l="1"/>
  <c r="AM265" i="1"/>
  <c r="AM264" i="1"/>
  <c r="AM257" i="1" l="1"/>
  <c r="AM258" i="1"/>
  <c r="AM259" i="1"/>
  <c r="AM260" i="1"/>
  <c r="AM261" i="1"/>
  <c r="AM256" i="1"/>
  <c r="AM249" i="1" l="1"/>
  <c r="AM250" i="1"/>
  <c r="AM251" i="1"/>
  <c r="AM252" i="1"/>
  <c r="AM253" i="1"/>
  <c r="AM248" i="1"/>
  <c r="AM241" i="1" l="1"/>
  <c r="AM242" i="1"/>
  <c r="AM243" i="1"/>
  <c r="AM244" i="1"/>
  <c r="AM245" i="1"/>
  <c r="AM240" i="1"/>
  <c r="AM233" i="1" l="1"/>
  <c r="AM234" i="1"/>
  <c r="AM235" i="1"/>
  <c r="AM236" i="1"/>
  <c r="AM237" i="1"/>
  <c r="AM232" i="1"/>
  <c r="AM225" i="1" l="1"/>
  <c r="AM226" i="1"/>
  <c r="AM227" i="1"/>
  <c r="AM228" i="1"/>
  <c r="AM229" i="1"/>
  <c r="AM224" i="1"/>
  <c r="AM218" i="1" l="1"/>
  <c r="AM219" i="1"/>
  <c r="AM220" i="1"/>
  <c r="AM221" i="1"/>
  <c r="AM217" i="1"/>
  <c r="AM211" i="1" l="1"/>
  <c r="AM212" i="1"/>
  <c r="AM213" i="1"/>
  <c r="AM214" i="1"/>
  <c r="AM210" i="1"/>
  <c r="AM204" i="1" l="1"/>
  <c r="AM205" i="1"/>
  <c r="AM206" i="1"/>
  <c r="AM207" i="1"/>
  <c r="AM203" i="1"/>
  <c r="AM196" i="1" l="1"/>
  <c r="AM197" i="1"/>
  <c r="AM198" i="1"/>
  <c r="AM199" i="1"/>
  <c r="AM200" i="1"/>
  <c r="AM195" i="1"/>
  <c r="AM188" i="1" l="1"/>
  <c r="AM189" i="1"/>
  <c r="AM190" i="1"/>
  <c r="AM191" i="1"/>
  <c r="AM192" i="1"/>
  <c r="AM187" i="1"/>
  <c r="AM180" i="1" l="1"/>
  <c r="AM181" i="1"/>
  <c r="AM182" i="1"/>
  <c r="AM183" i="1"/>
  <c r="AM184" i="1"/>
  <c r="AM173" i="1" l="1"/>
  <c r="AM174" i="1"/>
  <c r="AM175" i="1"/>
  <c r="AM176" i="1"/>
  <c r="AM177" i="1"/>
  <c r="AM172" i="1"/>
  <c r="AM165" i="1" l="1"/>
  <c r="AM166" i="1"/>
  <c r="AM167" i="1"/>
  <c r="AM168" i="1"/>
  <c r="AM169" i="1"/>
  <c r="AM164" i="1"/>
  <c r="AM157" i="1" l="1"/>
  <c r="AM158" i="1"/>
  <c r="AM159" i="1"/>
  <c r="AM160" i="1"/>
  <c r="AM161" i="1"/>
  <c r="AM156" i="1"/>
  <c r="AM148" i="1" l="1"/>
  <c r="AM149" i="1"/>
  <c r="AM150" i="1"/>
  <c r="AM151" i="1"/>
  <c r="AM152" i="1"/>
  <c r="AM153" i="1"/>
  <c r="AM147" i="1"/>
  <c r="AM140" i="1" l="1"/>
  <c r="AM141" i="1"/>
  <c r="AM142" i="1"/>
  <c r="AM143" i="1"/>
  <c r="AM144" i="1"/>
  <c r="AM139" i="1"/>
  <c r="AM132" i="1" l="1"/>
  <c r="AM133" i="1"/>
  <c r="AM134" i="1"/>
  <c r="AM135" i="1"/>
  <c r="AM136" i="1"/>
  <c r="AM131" i="1"/>
  <c r="AM124" i="1" l="1"/>
  <c r="AM125" i="1"/>
  <c r="AM126" i="1"/>
  <c r="AM127" i="1"/>
  <c r="AM128" i="1"/>
  <c r="AM123" i="1"/>
  <c r="AM119" i="1" l="1"/>
  <c r="AM120" i="1"/>
  <c r="AM118" i="1"/>
  <c r="AM113" i="1" l="1"/>
  <c r="AM114" i="1"/>
  <c r="AM115" i="1"/>
  <c r="AM112" i="1"/>
  <c r="AM109" i="1" l="1"/>
  <c r="AM108" i="1"/>
  <c r="AM106" i="1" s="1"/>
  <c r="AG96" i="1" l="1"/>
  <c r="AM263" i="1" l="1"/>
  <c r="AF263" i="1"/>
  <c r="AM255" i="1"/>
  <c r="AF255" i="1"/>
  <c r="AM247" i="1"/>
  <c r="AF247" i="1"/>
  <c r="AM239" i="1"/>
  <c r="AF239" i="1"/>
  <c r="AM231" i="1"/>
  <c r="AF231" i="1"/>
  <c r="AM223" i="1"/>
  <c r="AF223" i="1"/>
  <c r="AM216" i="1"/>
  <c r="AF216" i="1"/>
  <c r="AF209" i="1"/>
  <c r="AM209" i="1"/>
  <c r="AM202" i="1"/>
  <c r="AF202" i="1"/>
  <c r="AM194" i="1"/>
  <c r="AF194" i="1"/>
  <c r="AM186" i="1"/>
  <c r="AF186" i="1"/>
  <c r="AM179" i="1"/>
  <c r="AF179" i="1"/>
  <c r="AM171" i="1"/>
  <c r="AF171" i="1"/>
  <c r="AM163" i="1"/>
  <c r="AF163" i="1"/>
  <c r="AM155" i="1"/>
  <c r="AF155" i="1"/>
  <c r="AM146" i="1"/>
  <c r="AF146" i="1"/>
  <c r="AM138" i="1"/>
  <c r="AF138" i="1"/>
  <c r="AM130" i="1"/>
  <c r="AF130" i="1"/>
  <c r="AM122" i="1"/>
  <c r="AF122" i="1"/>
  <c r="AM117" i="1"/>
  <c r="AF117" i="1"/>
  <c r="AM111" i="1"/>
  <c r="AF111" i="1"/>
  <c r="AF95" i="1" l="1"/>
  <c r="AM95" i="1"/>
  <c r="AG98" i="1"/>
  <c r="AM97" i="1"/>
  <c r="AM98" i="1"/>
  <c r="AM99" i="1"/>
  <c r="AM100" i="1"/>
  <c r="AM101" i="1"/>
  <c r="AM102" i="1"/>
  <c r="AM96" i="1"/>
  <c r="AG97" i="1"/>
  <c r="AG99" i="1"/>
  <c r="AG100" i="1"/>
  <c r="AG101" i="1"/>
  <c r="AG102" i="1"/>
  <c r="V29" i="1" l="1"/>
  <c r="AJ29" i="1" s="1"/>
  <c r="V33" i="1" l="1"/>
  <c r="AL90" i="1"/>
  <c r="K90" i="1"/>
  <c r="AL89" i="1"/>
  <c r="K89" i="1"/>
  <c r="K87" i="1"/>
  <c r="K85" i="1"/>
  <c r="V32" i="1"/>
  <c r="AJ26" i="1" l="1"/>
  <c r="V31" i="1"/>
  <c r="AJ35" i="1" l="1"/>
</calcChain>
</file>

<file path=xl/sharedStrings.xml><?xml version="1.0" encoding="utf-8"?>
<sst xmlns="http://schemas.openxmlformats.org/spreadsheetml/2006/main" count="373" uniqueCount="85">
  <si>
    <t>REKAPITULACE STAVBY</t>
  </si>
  <si>
    <t>Kód:</t>
  </si>
  <si>
    <t>Stavba:</t>
  </si>
  <si>
    <t>KSO:</t>
  </si>
  <si>
    <t>Místo:</t>
  </si>
  <si>
    <t>Česká národní banka, Na příkopě 864/28, 110 00 Pra</t>
  </si>
  <si>
    <t>CC-CZ:</t>
  </si>
  <si>
    <t>Datum:</t>
  </si>
  <si>
    <t>IČ:</t>
  </si>
  <si>
    <t>DIČ:</t>
  </si>
  <si>
    <t>112</t>
  </si>
  <si>
    <t>48136450</t>
  </si>
  <si>
    <t>CZ48136450</t>
  </si>
  <si>
    <t/>
  </si>
  <si>
    <t>24265021</t>
  </si>
  <si>
    <t>CZ24265021</t>
  </si>
  <si>
    <t>Zadavatel:</t>
  </si>
  <si>
    <t>Zhotovitel:</t>
  </si>
  <si>
    <t>Projektant:</t>
  </si>
  <si>
    <t>Zpracovatel:</t>
  </si>
  <si>
    <t>Poznámka:</t>
  </si>
  <si>
    <t>ČESKÁ NÁRODNÍ BANKA</t>
  </si>
  <si>
    <t xml:space="preserve"> </t>
  </si>
  <si>
    <t>Bohemik s.r.o.</t>
  </si>
  <si>
    <t>Cena bez DPH</t>
  </si>
  <si>
    <t>DPH</t>
  </si>
  <si>
    <t>Cena s DPH</t>
  </si>
  <si>
    <t>základní</t>
  </si>
  <si>
    <t>snížená</t>
  </si>
  <si>
    <t>Sazba daně</t>
  </si>
  <si>
    <t>Základ daně</t>
  </si>
  <si>
    <t>Výše daně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</si>
  <si>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</si>
  <si>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</si>
  <si>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</si>
  <si>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</si>
  <si>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</si>
  <si>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</si>
  <si>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</si>
  <si>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</si>
  <si>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DP14</t>
  </si>
  <si>
    <t>zákl. přenesená</t>
  </si>
  <si>
    <t>sníž. přenesená</t>
  </si>
  <si>
    <t>nulová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</si>
  <si>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</si>
  <si>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</si>
  <si>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</si>
  <si>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</si>
  <si>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</si>
  <si>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</si>
  <si>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</si>
  <si>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STA</t>
  </si>
  <si>
    <t>Dochlazení administrativních prostor ČNB</t>
  </si>
  <si>
    <t>DP01</t>
  </si>
  <si>
    <t>Stavba</t>
  </si>
  <si>
    <t>Rekapitulace</t>
  </si>
  <si>
    <t>DP02</t>
  </si>
  <si>
    <t>DP03</t>
  </si>
  <si>
    <t>DP04</t>
  </si>
  <si>
    <t>DP05</t>
  </si>
  <si>
    <t>Stínění</t>
  </si>
  <si>
    <t>DP06</t>
  </si>
  <si>
    <t xml:space="preserve">Zdravotně technické instalace </t>
  </si>
  <si>
    <t xml:space="preserve">Chlazení </t>
  </si>
  <si>
    <t>Elektroinstalace</t>
  </si>
  <si>
    <t>Měření a regulace</t>
  </si>
  <si>
    <t>DP07</t>
  </si>
  <si>
    <t>Vzduchotechnika</t>
  </si>
  <si>
    <t>DP08</t>
  </si>
  <si>
    <t>DP09</t>
  </si>
  <si>
    <t>DP10</t>
  </si>
  <si>
    <t>DP11</t>
  </si>
  <si>
    <t>DP12</t>
  </si>
  <si>
    <t>DP13</t>
  </si>
  <si>
    <t>DP15</t>
  </si>
  <si>
    <t>DP16</t>
  </si>
  <si>
    <t>DP17</t>
  </si>
  <si>
    <t>DP18</t>
  </si>
  <si>
    <t>DP19</t>
  </si>
  <si>
    <t>DP20</t>
  </si>
  <si>
    <t>DP21</t>
  </si>
  <si>
    <t>DP22</t>
  </si>
  <si>
    <t>CELKOVÉ SOUČTY</t>
  </si>
  <si>
    <t>MZO</t>
  </si>
  <si>
    <t>Mimozáruční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</si>
</sst>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7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name val="Arial CE"/>
    </font>
    <font>
      <b/>
      <sz val="10"/>
      <color rgb="FF464646"/>
      <name val="Arial CE"/>
    </font>
    <font>
      <b/>
      <sz val="10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b/>
      <sz val="12"/>
      <color rgb="FF960000"/>
      <name val="Arial CE"/>
      <family val="2"/>
      <charset val="238"/>
    </font>
    <font>
      <sz val="12"/>
      <color rgb="FFC00000"/>
      <name val="Arial CE"/>
      <family val="2"/>
      <charset val="238"/>
    </font>
    <font>
      <sz val="12"/>
      <color rgb="FF96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1" xfId="0" applyBorder="1"/>
    <xf numFmtId="0" fontId="5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/>
    <xf numFmtId="0" fontId="0" fillId="2" borderId="0" xfId="0" applyFill="1" applyAlignment="1">
      <alignment vertical="center"/>
    </xf>
    <xf numFmtId="0" fontId="0" fillId="0" borderId="7" xfId="0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3" borderId="4" xfId="0" applyFill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0" fillId="0" borderId="12" xfId="0" applyBorder="1"/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4" fontId="10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2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/>
    </xf>
    <xf numFmtId="0" fontId="0" fillId="0" borderId="13" xfId="0" applyBorder="1"/>
    <xf numFmtId="0" fontId="12" fillId="0" borderId="14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NumberFormat="1" applyFont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4" xfId="0" applyNumberFormat="1" applyFont="1" applyBorder="1" applyAlignment="1">
      <alignment horizontal="left" vertical="center" wrapText="1"/>
    </xf>
    <xf numFmtId="4" fontId="13" fillId="0" borderId="14" xfId="0" applyNumberFormat="1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2" fillId="0" borderId="0" xfId="0" applyNumberFormat="1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2" borderId="4" xfId="0" applyFont="1" applyFill="1" applyBorder="1" applyAlignment="1">
      <alignment horizontal="left" vertical="center"/>
    </xf>
    <xf numFmtId="0" fontId="0" fillId="2" borderId="4" xfId="0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164" fontId="2" fillId="0" borderId="0" xfId="0" applyNumberFormat="1" applyFont="1" applyBorder="1" applyAlignment="1">
      <alignment horizontal="left" vertical="center"/>
    </xf>
    <xf numFmtId="4" fontId="1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01%20=%20EST1%20+%20E6P1%20%20(zad&#225;n&#237;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0%20=%20E1P3%20%20(zad&#225;n&#237;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1%20=%20E2P4%20%20(zad&#225;n&#237;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2%20=%20E2P1%20+%20E2P3%20%20(zad&#225;n&#237;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3%20=%20E3P4%20+%20E3P5%20%20(zad&#225;n&#237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4%20=%20E4P6%20+%20E3P6%20%20(zad&#225;n&#237;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5%20=%20E4P1%20+%20E3P1%20%20(zad&#225;n&#237;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6%20=%20E4P3%20%20(zad&#225;n&#237;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7%20=%20E4P4%20+%20E4P5%20%20(zad&#225;n&#237;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8%20=%20EMP3%20%20(zad&#225;n&#237;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19%20=%20E2P2%20%20(zad&#225;n&#237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02%20=%20E5P1%20+%20ZCH%20%20(zad&#225;n&#237;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20%20=%20E3P2%20+%20E3P3%20%20(zad&#225;n&#237;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21%20=%20%20E4P2%20%20(zad&#225;n&#237;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22%20%20(zad&#225;n&#237;)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Mimoz&#225;ru&#269;n&#237;%20opravy%20%20(zad&#225;n&#237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03%20=%20E0%20%20(zad&#225;n&#237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04%20=%20KR1.5%20%20(zad&#225;n&#237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05%20=%20EMP1%20+%20EMP2%20+%20EMP7%20(zad&#225;n&#237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06%20=%20%20E1P4%20+%20EMP6%20(zad&#225;n&#237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07%20=%20E1P1%20+%20E1P2%20+%20E1P5%20(zad&#225;n&#237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08%20=%20E1P6%20+%20E1P7%20%20(zad&#225;n&#237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DOCHLAZENI%20DVZ%20ADMIN%20rozpocet%20DP09%20=%20EMP4%20+%20EMP5%20%20(zad&#225;n&#23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01"/>
      <sheetName val="D1.4.2 - Chlazení - DP01"/>
      <sheetName val="D1.4.4 - Elektroinstalace..."/>
      <sheetName val="DOCHLAZENI DVZ ADMIN rozpocet D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15000</v>
          </cell>
        </row>
      </sheetData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0"/>
      <sheetName val="D1.4.1 - Zdravotně techni..."/>
      <sheetName val="D1.4.2 - Chlazení - DP10"/>
      <sheetName val="D1.4.4 - Elektroinstalace..."/>
      <sheetName val="D1.4.5 - Měření a regulac..."/>
      <sheetName val="D1.4.6 - Stínění - DP10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258580</v>
          </cell>
        </row>
      </sheetData>
      <sheetData sheetId="5">
        <row r="30">
          <cell r="J30">
            <v>82705</v>
          </cell>
        </row>
      </sheetData>
      <sheetData sheetId="6">
        <row r="30">
          <cell r="J30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1"/>
      <sheetName val="D1.4.1 - Zdravotně techni..."/>
      <sheetName val="D1.4.2 - Chlazení - DP11"/>
      <sheetName val="D1.4.4 - Elektroinstalace..."/>
      <sheetName val="D1.4.5 - Měření a regulac...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230020</v>
          </cell>
        </row>
      </sheetData>
      <sheetData sheetId="5">
        <row r="30">
          <cell r="J30">
            <v>77840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2"/>
      <sheetName val="D1.4.1 - Zdravotně techni..."/>
      <sheetName val="D1.4.2 - Chlazení - DP12"/>
      <sheetName val="D1.4.4 - Elektroinstalace..."/>
      <sheetName val="D1.4.5 - Měření a regulac..."/>
      <sheetName val="D1.4.6 - Stínění - DP12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261660</v>
          </cell>
        </row>
      </sheetData>
      <sheetData sheetId="5">
        <row r="30">
          <cell r="J30">
            <v>72975</v>
          </cell>
        </row>
      </sheetData>
      <sheetData sheetId="6">
        <row r="30">
          <cell r="J30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3"/>
      <sheetName val="D1.4.1 - Zdravotně techni..."/>
      <sheetName val="D1.4.2 - Chlazení - DP13"/>
      <sheetName val="D1.4.3 - Vzduchotechnika ..."/>
      <sheetName val="D1.4.4 - Elektroinstalace..."/>
      <sheetName val="D1.4.5 - Měření a regulac...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0</v>
          </cell>
        </row>
      </sheetData>
      <sheetData sheetId="5">
        <row r="30">
          <cell r="J30">
            <v>418740</v>
          </cell>
        </row>
      </sheetData>
      <sheetData sheetId="6">
        <row r="30">
          <cell r="J30">
            <v>141085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4"/>
      <sheetName val="D1.4.1 - Zdravotně techni..."/>
      <sheetName val="D1.4.2 - Chlazení - DP14"/>
      <sheetName val="D1.4.4 - Elektroinstalace..."/>
      <sheetName val="D1.4.5 - Měření a regulac...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342720</v>
          </cell>
        </row>
      </sheetData>
      <sheetData sheetId="5">
        <row r="30">
          <cell r="J30">
            <v>126490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5"/>
      <sheetName val="D1.4.1 - Zdravotně techni..."/>
      <sheetName val="D1.4.2 - Chlazení - DP15"/>
      <sheetName val="D1.4.4 - Elektroinstalace..."/>
      <sheetName val="D1.4.5 - Měření a regulac...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461580</v>
          </cell>
        </row>
      </sheetData>
      <sheetData sheetId="5">
        <row r="30">
          <cell r="J30">
            <v>111895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6"/>
      <sheetName val="D1.4.1 - Zdravotně techni..."/>
      <sheetName val="D1.4.2 - Chlazení - DP16"/>
      <sheetName val="D1.4.4 - Elektroinstalace..."/>
      <sheetName val="D1.4.5 - Měření a regulac...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298130</v>
          </cell>
        </row>
      </sheetData>
      <sheetData sheetId="5">
        <row r="30">
          <cell r="J30">
            <v>87570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7"/>
      <sheetName val="D1.4.1 - Zdravotně techni..."/>
      <sheetName val="D1.4.2 - Chlazení - DP17"/>
      <sheetName val="D1.4.3 - Vzduchotechnika ..."/>
      <sheetName val="D1.4.4 - Elektroinstalace..."/>
      <sheetName val="D1.4.5 - Měření a regulac...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0</v>
          </cell>
        </row>
      </sheetData>
      <sheetData sheetId="5">
        <row r="30">
          <cell r="J30">
            <v>369530</v>
          </cell>
        </row>
      </sheetData>
      <sheetData sheetId="6">
        <row r="30">
          <cell r="J30">
            <v>72975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8"/>
      <sheetName val="D1.4.1 - Zdravotně techni..."/>
      <sheetName val="D1.4.2 - Chlazení - DP18"/>
      <sheetName val="D1.4.4 - Elektroinstalace..."/>
      <sheetName val="D1.4.5 - Měření a regulac..."/>
      <sheetName val="D1.4.6 - Stínění - DP18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123690</v>
          </cell>
        </row>
      </sheetData>
      <sheetData sheetId="5">
        <row r="30">
          <cell r="J30">
            <v>48650</v>
          </cell>
        </row>
      </sheetData>
      <sheetData sheetId="6">
        <row r="30">
          <cell r="J30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19"/>
      <sheetName val="D1.4.1 - Zdravotně techni..."/>
      <sheetName val="D1.4.2 - Chlazení - DP19"/>
      <sheetName val="D1.4.4 - Elektroinstalace..."/>
      <sheetName val="D1.4.5 - Měření a regulac..."/>
      <sheetName val="D1.4.6 - Stínění - DP19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209370</v>
          </cell>
        </row>
      </sheetData>
      <sheetData sheetId="5">
        <row r="30">
          <cell r="J30">
            <v>63245</v>
          </cell>
        </row>
      </sheetData>
      <sheetData sheetId="6">
        <row r="30">
          <cell r="J3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02"/>
      <sheetName val="D1.4.2 - Chlazení - DP02"/>
      <sheetName val="D1.4.4 - Elektroinstalace..."/>
      <sheetName val="D1.4.5 - Měření a regulac...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86">
          <cell r="J86">
            <v>0</v>
          </cell>
        </row>
      </sheetData>
      <sheetData sheetId="4">
        <row r="59">
          <cell r="J59">
            <v>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20"/>
      <sheetName val="D1.4.1 - Zdravotně techni..."/>
      <sheetName val="D1.4.2 - Chlazení - DP20"/>
      <sheetName val="D1.4.4 - Elektroinstalace..."/>
      <sheetName val="D1.4.5 - Měření a regulac..."/>
      <sheetName val="D1.4.6 - Stínění - DP20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398090</v>
          </cell>
        </row>
      </sheetData>
      <sheetData sheetId="5">
        <row r="30">
          <cell r="J30">
            <v>145950</v>
          </cell>
        </row>
      </sheetData>
      <sheetData sheetId="6">
        <row r="30">
          <cell r="J30">
            <v>0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21"/>
      <sheetName val="D1.4.1 - Zdravotně techni..."/>
      <sheetName val="D1.4.2 - Chlazení - DP21"/>
      <sheetName val="D1.4.4 - Elektroinstalace..."/>
      <sheetName val="D1.4.5 - Měření a regulac..."/>
      <sheetName val="D1.4.6 - Stínění - DP21"/>
      <sheetName val="DOCHLAZENI DVZ ADMIN rozpocet D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152250</v>
          </cell>
        </row>
      </sheetData>
      <sheetData sheetId="5">
        <row r="30">
          <cell r="J30">
            <v>68110</v>
          </cell>
        </row>
      </sheetData>
      <sheetData sheetId="6">
        <row r="30">
          <cell r="J30">
            <v>0</v>
          </cell>
        </row>
      </sheetData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4.4 - Elektroinstalace..."/>
      <sheetName val="D1.4.6 - Stínění - DP22"/>
    </sheetNames>
    <sheetDataSet>
      <sheetData sheetId="0"/>
      <sheetData sheetId="1">
        <row r="30">
          <cell r="J30">
            <v>1482740</v>
          </cell>
        </row>
      </sheetData>
      <sheetData sheetId="2">
        <row r="30">
          <cell r="J30">
            <v>0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MZO - Dochlazení administ..."/>
    </sheetNames>
    <sheetDataSet>
      <sheetData sheetId="0"/>
      <sheetData sheetId="1">
        <row r="28">
          <cell r="J2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03"/>
      <sheetName val="D1.4.1 - Zdravotně techni..."/>
      <sheetName val="D1.4.2 - Chlazení - DP03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04"/>
      <sheetName val="D1.4.1 - Zdravotně techni..."/>
      <sheetName val="D1.4.2 - Chlazení - DP04"/>
      <sheetName val="D1.4.3 - Vzduchotechnika ..."/>
      <sheetName val="D1.4.4 - Elektroinstalace..."/>
      <sheetName val="D1.4.5 - Měření a regulac..."/>
      <sheetName val="DOCHLAZENI DVZ ADMIN rozpocet D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0</v>
          </cell>
        </row>
      </sheetData>
      <sheetData sheetId="5">
        <row r="30">
          <cell r="J30">
            <v>0</v>
          </cell>
        </row>
      </sheetData>
      <sheetData sheetId="6">
        <row r="30">
          <cell r="J30">
            <v>92435</v>
          </cell>
        </row>
      </sheetData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05"/>
      <sheetName val="D1.4.1 - Zdravotně techni..."/>
      <sheetName val="D1.4.2 - Chlazení - DP05"/>
      <sheetName val="D1.4.4 - Elektroinstalace..."/>
      <sheetName val="D1.4.5 - Měření a regulac..."/>
      <sheetName val="D1.4.6 - Stínění - DP05"/>
      <sheetName val="DOCHLAZENI DVZ ADMIN rozpocet D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510790</v>
          </cell>
        </row>
      </sheetData>
      <sheetData sheetId="5">
        <row r="30">
          <cell r="J30">
            <v>165410</v>
          </cell>
        </row>
      </sheetData>
      <sheetData sheetId="6">
        <row r="30">
          <cell r="J30">
            <v>0</v>
          </cell>
        </row>
      </sheetData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06"/>
      <sheetName val="D1.4.1 - Zdravotně techni..."/>
      <sheetName val="D1.4.2 - Chlazení - DP06"/>
      <sheetName val="D1.4.4 - Elektroinstalace..."/>
      <sheetName val="D1.4.5 - Měření a regulac..."/>
      <sheetName val="D1.4.6 - Stínění - DP06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429940</v>
          </cell>
        </row>
      </sheetData>
      <sheetData sheetId="5">
        <row r="30">
          <cell r="J30">
            <v>170275</v>
          </cell>
        </row>
      </sheetData>
      <sheetData sheetId="6">
        <row r="30">
          <cell r="J30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07"/>
      <sheetName val="D1.4.1 - Zdravotně techni..."/>
      <sheetName val="D1.4.2 - Chlazení - DP07"/>
      <sheetName val="D1.4.3 - Vzduchotechnika ..."/>
      <sheetName val="D1.4.4 - Elektroinstalace..."/>
      <sheetName val="D1.4.5 - Měření a regulac..."/>
      <sheetName val="D1.4.6 - Stínění - DP07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0</v>
          </cell>
        </row>
      </sheetData>
      <sheetData sheetId="5">
        <row r="30">
          <cell r="J30">
            <v>246365</v>
          </cell>
        </row>
      </sheetData>
      <sheetData sheetId="6">
        <row r="30">
          <cell r="J30">
            <v>63245</v>
          </cell>
        </row>
      </sheetData>
      <sheetData sheetId="7">
        <row r="30">
          <cell r="J30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08"/>
      <sheetName val="D1.4.1 - Zdravotně techni..."/>
      <sheetName val="D1.4.2 - Chlazení - DP08"/>
      <sheetName val="D1.4.4 - Elektroinstalace..."/>
      <sheetName val="D1.4.5 - Měření a regulac..."/>
      <sheetName val="D1.4.6 - Stínění - DP08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337155</v>
          </cell>
        </row>
      </sheetData>
      <sheetData sheetId="5">
        <row r="30">
          <cell r="J30">
            <v>111895</v>
          </cell>
        </row>
      </sheetData>
      <sheetData sheetId="6">
        <row r="30">
          <cell r="J30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1.1 - Stavba - DP09"/>
      <sheetName val="D1.4.1 - Zdravotně techni..."/>
      <sheetName val="D1.4.2 - Chlazení - DP09"/>
      <sheetName val="D1.4.4 - Elektroinstalace..."/>
      <sheetName val="D1.4.5 - Měření a regulac..."/>
      <sheetName val="D1.4.6 - Stínění - DP09"/>
    </sheetNames>
    <sheetDataSet>
      <sheetData sheetId="0"/>
      <sheetData sheetId="1">
        <row r="30">
          <cell r="J30">
            <v>0</v>
          </cell>
        </row>
      </sheetData>
      <sheetData sheetId="2">
        <row r="30">
          <cell r="J30">
            <v>0</v>
          </cell>
        </row>
      </sheetData>
      <sheetData sheetId="3">
        <row r="30">
          <cell r="J30">
            <v>0</v>
          </cell>
        </row>
      </sheetData>
      <sheetData sheetId="4">
        <row r="30">
          <cell r="J30">
            <v>317240</v>
          </cell>
        </row>
      </sheetData>
      <sheetData sheetId="5">
        <row r="30">
          <cell r="J30">
            <v>107030</v>
          </cell>
        </row>
      </sheetData>
      <sheetData sheetId="6">
        <row r="30">
          <cell r="J3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W349"/>
  <sheetViews>
    <sheetView showGridLines="0" tabSelected="1" topLeftCell="A92" zoomScale="85" zoomScaleNormal="85" zoomScaleSheetLayoutView="115" workbookViewId="0">
      <selection activeCell="AW112" sqref="AW112"/>
    </sheetView>
  </sheetViews>
  <sheetFormatPr defaultRowHeight="15" x14ac:dyDescent="0.25"/>
  <cols>
    <col min="1" max="1" width="1.42578125" customWidth="1"/>
    <col min="2" max="2" width="3.5703125" customWidth="1"/>
    <col min="3" max="32" width="2.28515625" customWidth="1"/>
    <col min="33" max="33" width="2.85546875" customWidth="1"/>
    <col min="34" max="34" width="27.140625" customWidth="1"/>
    <col min="35" max="36" width="2.140625" customWidth="1"/>
    <col min="37" max="37" width="7.140625" customWidth="1"/>
    <col min="38" max="38" width="2.85546875" customWidth="1"/>
    <col min="39" max="39" width="11.42578125" customWidth="1"/>
    <col min="40" max="40" width="6.42578125" customWidth="1"/>
    <col min="41" max="41" width="3.5703125" customWidth="1"/>
    <col min="42" max="42" width="13.42578125" hidden="1" customWidth="1"/>
    <col min="43" max="43" width="15.5703125" bestFit="1" customWidth="1"/>
    <col min="44" max="46" width="18.28515625" bestFit="1" customWidth="1"/>
    <col min="48" max="49" width="21.7109375" bestFit="1" customWidth="1"/>
  </cols>
  <sheetData>
    <row r="2" spans="1:42" ht="36.950000000000003" customHeight="1" x14ac:dyDescent="0.25"/>
    <row r="3" spans="1:42" ht="6.95" customHeight="1" x14ac:dyDescent="0.25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1"/>
      <c r="AP3" s="11"/>
    </row>
    <row r="4" spans="1:42" ht="24.95" customHeight="1" x14ac:dyDescent="0.25">
      <c r="A4" s="32"/>
      <c r="B4" s="33"/>
      <c r="C4" s="34" t="s">
        <v>0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5"/>
    </row>
    <row r="5" spans="1:42" ht="12" customHeight="1" x14ac:dyDescent="0.25">
      <c r="A5" s="32"/>
      <c r="B5" s="33"/>
      <c r="C5" s="36" t="s">
        <v>1</v>
      </c>
      <c r="D5" s="33"/>
      <c r="E5" s="33"/>
      <c r="F5" s="33"/>
      <c r="G5" s="33"/>
      <c r="H5" s="33"/>
      <c r="I5" s="33"/>
      <c r="J5" s="113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35"/>
    </row>
    <row r="6" spans="1:42" ht="36.950000000000003" customHeight="1" x14ac:dyDescent="0.25">
      <c r="A6" s="32"/>
      <c r="B6" s="33"/>
      <c r="C6" s="37" t="s">
        <v>2</v>
      </c>
      <c r="D6" s="33"/>
      <c r="E6" s="33"/>
      <c r="F6" s="33"/>
      <c r="G6" s="33"/>
      <c r="H6" s="33"/>
      <c r="I6" s="33"/>
      <c r="J6" s="115" t="s">
        <v>52</v>
      </c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35"/>
    </row>
    <row r="7" spans="1:42" ht="12" customHeight="1" x14ac:dyDescent="0.25">
      <c r="A7" s="32"/>
      <c r="B7" s="33"/>
      <c r="C7" s="38" t="s">
        <v>3</v>
      </c>
      <c r="D7" s="33"/>
      <c r="E7" s="33"/>
      <c r="F7" s="33"/>
      <c r="G7" s="33"/>
      <c r="H7" s="33"/>
      <c r="I7" s="33"/>
      <c r="J7" s="39" t="s">
        <v>13</v>
      </c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8" t="s">
        <v>6</v>
      </c>
      <c r="AK7" s="33"/>
      <c r="AL7" s="33"/>
      <c r="AM7" s="39" t="s">
        <v>10</v>
      </c>
      <c r="AN7" s="33"/>
      <c r="AO7" s="35"/>
    </row>
    <row r="8" spans="1:42" ht="12" customHeight="1" x14ac:dyDescent="0.25">
      <c r="A8" s="32"/>
      <c r="B8" s="33"/>
      <c r="C8" s="38" t="s">
        <v>4</v>
      </c>
      <c r="D8" s="33"/>
      <c r="E8" s="33"/>
      <c r="F8" s="33"/>
      <c r="G8" s="33"/>
      <c r="H8" s="33"/>
      <c r="I8" s="33"/>
      <c r="J8" s="39" t="s">
        <v>5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8" t="s">
        <v>7</v>
      </c>
      <c r="AK8" s="33"/>
      <c r="AL8" s="33"/>
      <c r="AM8" s="40">
        <v>45047</v>
      </c>
      <c r="AN8" s="33"/>
      <c r="AO8" s="35"/>
    </row>
    <row r="9" spans="1:42" ht="14.45" customHeight="1" x14ac:dyDescent="0.25">
      <c r="A9" s="32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5"/>
    </row>
    <row r="10" spans="1:42" ht="12" customHeight="1" x14ac:dyDescent="0.25">
      <c r="A10" s="32"/>
      <c r="B10" s="33"/>
      <c r="C10" s="38" t="s">
        <v>16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8" t="s">
        <v>8</v>
      </c>
      <c r="AK10" s="33"/>
      <c r="AL10" s="33"/>
      <c r="AM10" s="39" t="s">
        <v>11</v>
      </c>
      <c r="AN10" s="33"/>
      <c r="AO10" s="35"/>
    </row>
    <row r="11" spans="1:42" ht="18.399999999999999" customHeight="1" x14ac:dyDescent="0.25">
      <c r="A11" s="32"/>
      <c r="B11" s="33"/>
      <c r="C11" s="33"/>
      <c r="D11" s="39" t="s">
        <v>21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8" t="s">
        <v>9</v>
      </c>
      <c r="AK11" s="33"/>
      <c r="AL11" s="33"/>
      <c r="AM11" s="39" t="s">
        <v>12</v>
      </c>
      <c r="AN11" s="33"/>
      <c r="AO11" s="35"/>
    </row>
    <row r="12" spans="1:42" ht="6.95" customHeight="1" x14ac:dyDescent="0.25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5"/>
    </row>
    <row r="13" spans="1:42" ht="12" customHeight="1" x14ac:dyDescent="0.25">
      <c r="A13" s="32"/>
      <c r="B13" s="33"/>
      <c r="C13" s="38" t="s">
        <v>17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8" t="s">
        <v>8</v>
      </c>
      <c r="AK13" s="33"/>
      <c r="AL13" s="33"/>
      <c r="AM13" s="39" t="s">
        <v>13</v>
      </c>
      <c r="AN13" s="33"/>
      <c r="AO13" s="35"/>
    </row>
    <row r="14" spans="1:42" x14ac:dyDescent="0.25">
      <c r="A14" s="32"/>
      <c r="B14" s="33"/>
      <c r="C14" s="33"/>
      <c r="D14" s="39" t="s">
        <v>22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8" t="s">
        <v>9</v>
      </c>
      <c r="AK14" s="33"/>
      <c r="AL14" s="33"/>
      <c r="AM14" s="39" t="s">
        <v>13</v>
      </c>
      <c r="AN14" s="33"/>
      <c r="AO14" s="35"/>
    </row>
    <row r="15" spans="1:42" ht="6.95" customHeight="1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5"/>
    </row>
    <row r="16" spans="1:42" ht="12" customHeight="1" x14ac:dyDescent="0.25">
      <c r="A16" s="32"/>
      <c r="B16" s="33"/>
      <c r="C16" s="38" t="s">
        <v>18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8" t="s">
        <v>8</v>
      </c>
      <c r="AK16" s="33"/>
      <c r="AL16" s="33"/>
      <c r="AM16" s="39" t="s">
        <v>14</v>
      </c>
      <c r="AN16" s="33"/>
      <c r="AO16" s="35"/>
    </row>
    <row r="17" spans="1:41" ht="18.399999999999999" customHeight="1" x14ac:dyDescent="0.25">
      <c r="A17" s="32"/>
      <c r="B17" s="33"/>
      <c r="C17" s="33"/>
      <c r="D17" s="39" t="s">
        <v>23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8" t="s">
        <v>9</v>
      </c>
      <c r="AK17" s="33"/>
      <c r="AL17" s="33"/>
      <c r="AM17" s="39" t="s">
        <v>15</v>
      </c>
      <c r="AN17" s="33"/>
      <c r="AO17" s="35"/>
    </row>
    <row r="18" spans="1:41" ht="6.95" customHeight="1" x14ac:dyDescent="0.25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5"/>
    </row>
    <row r="19" spans="1:41" ht="12" customHeight="1" x14ac:dyDescent="0.25">
      <c r="A19" s="32"/>
      <c r="B19" s="33"/>
      <c r="C19" s="38" t="s">
        <v>19</v>
      </c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8" t="s">
        <v>8</v>
      </c>
      <c r="AK19" s="33"/>
      <c r="AL19" s="33"/>
      <c r="AM19" s="39" t="s">
        <v>13</v>
      </c>
      <c r="AN19" s="33"/>
      <c r="AO19" s="35"/>
    </row>
    <row r="20" spans="1:41" ht="18.399999999999999" customHeight="1" x14ac:dyDescent="0.25">
      <c r="A20" s="32"/>
      <c r="B20" s="33"/>
      <c r="C20" s="33"/>
      <c r="D20" s="39" t="s">
        <v>22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8" t="s">
        <v>9</v>
      </c>
      <c r="AK20" s="33"/>
      <c r="AL20" s="33"/>
      <c r="AM20" s="39" t="s">
        <v>13</v>
      </c>
      <c r="AN20" s="33"/>
      <c r="AO20" s="35"/>
    </row>
    <row r="21" spans="1:41" ht="6.9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5"/>
    </row>
    <row r="22" spans="1:41" ht="12" customHeight="1" x14ac:dyDescent="0.25">
      <c r="A22" s="32"/>
      <c r="B22" s="33"/>
      <c r="C22" s="38" t="s">
        <v>20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5"/>
    </row>
    <row r="23" spans="1:41" ht="16.5" customHeight="1" x14ac:dyDescent="0.25">
      <c r="A23" s="32"/>
      <c r="B23" s="33"/>
      <c r="C23" s="33"/>
      <c r="D23" s="116" t="s">
        <v>13</v>
      </c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33"/>
      <c r="AO23" s="35"/>
    </row>
    <row r="24" spans="1:41" ht="6.95" customHeight="1" x14ac:dyDescent="0.25">
      <c r="A24" s="32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5"/>
    </row>
    <row r="25" spans="1:41" ht="6.95" customHeight="1" x14ac:dyDescent="0.25">
      <c r="A25" s="32"/>
      <c r="B25" s="3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35"/>
    </row>
    <row r="26" spans="1:41" s="3" customFormat="1" ht="25.9" customHeight="1" x14ac:dyDescent="0.25">
      <c r="A26" s="41"/>
      <c r="B26" s="42"/>
      <c r="C26" s="2" t="s">
        <v>24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117">
        <f>ROUND(AF95,2)</f>
        <v>8673370</v>
      </c>
      <c r="AK26" s="118"/>
      <c r="AL26" s="118"/>
      <c r="AM26" s="118"/>
      <c r="AN26" s="118"/>
      <c r="AO26" s="43"/>
    </row>
    <row r="27" spans="1:41" s="3" customFormat="1" ht="6.95" customHeight="1" x14ac:dyDescent="0.2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3"/>
    </row>
    <row r="28" spans="1:41" s="3" customFormat="1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119" t="s">
        <v>29</v>
      </c>
      <c r="L28" s="119"/>
      <c r="M28" s="119"/>
      <c r="N28" s="119"/>
      <c r="O28" s="119"/>
      <c r="P28" s="42"/>
      <c r="Q28" s="42"/>
      <c r="R28" s="42"/>
      <c r="S28" s="42"/>
      <c r="T28" s="42"/>
      <c r="U28" s="42"/>
      <c r="V28" s="119" t="s">
        <v>30</v>
      </c>
      <c r="W28" s="119"/>
      <c r="X28" s="119"/>
      <c r="Y28" s="119"/>
      <c r="Z28" s="119"/>
      <c r="AA28" s="119"/>
      <c r="AB28" s="119"/>
      <c r="AC28" s="119"/>
      <c r="AD28" s="119"/>
      <c r="AE28" s="42"/>
      <c r="AF28" s="42"/>
      <c r="AG28" s="42"/>
      <c r="AH28" s="42"/>
      <c r="AI28" s="42"/>
      <c r="AJ28" s="119" t="s">
        <v>31</v>
      </c>
      <c r="AK28" s="119"/>
      <c r="AL28" s="119"/>
      <c r="AM28" s="119"/>
      <c r="AN28" s="119"/>
      <c r="AO28" s="43"/>
    </row>
    <row r="29" spans="1:41" s="4" customFormat="1" ht="14.45" customHeight="1" x14ac:dyDescent="0.25">
      <c r="A29" s="44"/>
      <c r="B29" s="45"/>
      <c r="C29" s="38" t="s">
        <v>25</v>
      </c>
      <c r="D29" s="45"/>
      <c r="E29" s="38" t="s">
        <v>27</v>
      </c>
      <c r="F29" s="45"/>
      <c r="G29" s="45"/>
      <c r="H29" s="45"/>
      <c r="I29" s="45"/>
      <c r="J29" s="45"/>
      <c r="K29" s="111">
        <v>0.21</v>
      </c>
      <c r="L29" s="106"/>
      <c r="M29" s="106"/>
      <c r="N29" s="106"/>
      <c r="O29" s="106"/>
      <c r="P29" s="45"/>
      <c r="Q29" s="45"/>
      <c r="R29" s="45"/>
      <c r="S29" s="45"/>
      <c r="T29" s="45"/>
      <c r="U29" s="45"/>
      <c r="V29" s="105">
        <f>AF95</f>
        <v>8673370</v>
      </c>
      <c r="W29" s="106"/>
      <c r="X29" s="106"/>
      <c r="Y29" s="106"/>
      <c r="Z29" s="106"/>
      <c r="AA29" s="106"/>
      <c r="AB29" s="106"/>
      <c r="AC29" s="106"/>
      <c r="AD29" s="106"/>
      <c r="AE29" s="45"/>
      <c r="AF29" s="45"/>
      <c r="AG29" s="45"/>
      <c r="AH29" s="45"/>
      <c r="AI29" s="45"/>
      <c r="AJ29" s="105">
        <f>V29*0.21</f>
        <v>1821407.7</v>
      </c>
      <c r="AK29" s="106"/>
      <c r="AL29" s="106"/>
      <c r="AM29" s="106"/>
      <c r="AN29" s="106"/>
      <c r="AO29" s="46"/>
    </row>
    <row r="30" spans="1:41" s="4" customFormat="1" ht="14.45" customHeight="1" x14ac:dyDescent="0.25">
      <c r="A30" s="44"/>
      <c r="B30" s="45"/>
      <c r="C30" s="45"/>
      <c r="D30" s="45"/>
      <c r="E30" s="38" t="s">
        <v>28</v>
      </c>
      <c r="F30" s="45"/>
      <c r="G30" s="45"/>
      <c r="H30" s="45"/>
      <c r="I30" s="45"/>
      <c r="J30" s="45"/>
      <c r="K30" s="111">
        <v>0.15</v>
      </c>
      <c r="L30" s="106"/>
      <c r="M30" s="106"/>
      <c r="N30" s="106"/>
      <c r="O30" s="106"/>
      <c r="P30" s="45"/>
      <c r="Q30" s="45"/>
      <c r="R30" s="45"/>
      <c r="S30" s="45"/>
      <c r="T30" s="45"/>
      <c r="U30" s="45"/>
      <c r="V30" s="105">
        <v>0</v>
      </c>
      <c r="W30" s="106"/>
      <c r="X30" s="106"/>
      <c r="Y30" s="106"/>
      <c r="Z30" s="106"/>
      <c r="AA30" s="106"/>
      <c r="AB30" s="106"/>
      <c r="AC30" s="106"/>
      <c r="AD30" s="106"/>
      <c r="AE30" s="45"/>
      <c r="AF30" s="45"/>
      <c r="AG30" s="45"/>
      <c r="AH30" s="45"/>
      <c r="AI30" s="45"/>
      <c r="AJ30" s="105">
        <v>0</v>
      </c>
      <c r="AK30" s="106"/>
      <c r="AL30" s="106"/>
      <c r="AM30" s="106"/>
      <c r="AN30" s="106"/>
      <c r="AO30" s="46"/>
    </row>
    <row r="31" spans="1:41" s="4" customFormat="1" ht="14.45" hidden="1" customHeight="1" x14ac:dyDescent="0.25">
      <c r="A31" s="44"/>
      <c r="B31" s="45"/>
      <c r="C31" s="45"/>
      <c r="D31" s="45"/>
      <c r="E31" s="38" t="s">
        <v>41</v>
      </c>
      <c r="F31" s="45"/>
      <c r="G31" s="45"/>
      <c r="H31" s="45"/>
      <c r="I31" s="45"/>
      <c r="J31" s="45"/>
      <c r="K31" s="111">
        <v>0.21</v>
      </c>
      <c r="L31" s="106"/>
      <c r="M31" s="106"/>
      <c r="N31" s="106"/>
      <c r="O31" s="106"/>
      <c r="P31" s="45"/>
      <c r="Q31" s="45"/>
      <c r="R31" s="45"/>
      <c r="S31" s="45"/>
      <c r="T31" s="45"/>
      <c r="U31" s="45"/>
      <c r="V31" s="105" t="e">
        <f>ROUND(#REF!, 2)</f>
        <v>#REF!</v>
      </c>
      <c r="W31" s="106"/>
      <c r="X31" s="106"/>
      <c r="Y31" s="106"/>
      <c r="Z31" s="106"/>
      <c r="AA31" s="106"/>
      <c r="AB31" s="106"/>
      <c r="AC31" s="106"/>
      <c r="AD31" s="106"/>
      <c r="AE31" s="45"/>
      <c r="AF31" s="45"/>
      <c r="AG31" s="45"/>
      <c r="AH31" s="45"/>
      <c r="AI31" s="45"/>
      <c r="AJ31" s="105">
        <v>0</v>
      </c>
      <c r="AK31" s="106"/>
      <c r="AL31" s="106"/>
      <c r="AM31" s="106"/>
      <c r="AN31" s="106"/>
      <c r="AO31" s="46"/>
    </row>
    <row r="32" spans="1:41" s="4" customFormat="1" ht="14.45" hidden="1" customHeight="1" x14ac:dyDescent="0.25">
      <c r="A32" s="44"/>
      <c r="B32" s="45"/>
      <c r="C32" s="45"/>
      <c r="D32" s="45"/>
      <c r="E32" s="38" t="s">
        <v>42</v>
      </c>
      <c r="F32" s="45"/>
      <c r="G32" s="45"/>
      <c r="H32" s="45"/>
      <c r="I32" s="45"/>
      <c r="J32" s="45"/>
      <c r="K32" s="111">
        <v>0.15</v>
      </c>
      <c r="L32" s="106"/>
      <c r="M32" s="106"/>
      <c r="N32" s="106"/>
      <c r="O32" s="106"/>
      <c r="P32" s="45"/>
      <c r="Q32" s="45"/>
      <c r="R32" s="45"/>
      <c r="S32" s="45"/>
      <c r="T32" s="45"/>
      <c r="U32" s="45"/>
      <c r="V32" s="105" t="e">
        <f>ROUND(#REF!, 2)</f>
        <v>#REF!</v>
      </c>
      <c r="W32" s="106"/>
      <c r="X32" s="106"/>
      <c r="Y32" s="106"/>
      <c r="Z32" s="106"/>
      <c r="AA32" s="106"/>
      <c r="AB32" s="106"/>
      <c r="AC32" s="106"/>
      <c r="AD32" s="106"/>
      <c r="AE32" s="45"/>
      <c r="AF32" s="45"/>
      <c r="AG32" s="45"/>
      <c r="AH32" s="45"/>
      <c r="AI32" s="45"/>
      <c r="AJ32" s="105">
        <v>0</v>
      </c>
      <c r="AK32" s="106"/>
      <c r="AL32" s="106"/>
      <c r="AM32" s="106"/>
      <c r="AN32" s="106"/>
      <c r="AO32" s="46"/>
    </row>
    <row r="33" spans="1:42" s="4" customFormat="1" ht="14.45" hidden="1" customHeight="1" x14ac:dyDescent="0.25">
      <c r="A33" s="44"/>
      <c r="B33" s="45"/>
      <c r="C33" s="45"/>
      <c r="D33" s="45"/>
      <c r="E33" s="38" t="s">
        <v>43</v>
      </c>
      <c r="F33" s="45"/>
      <c r="G33" s="45"/>
      <c r="H33" s="45"/>
      <c r="I33" s="45"/>
      <c r="J33" s="45"/>
      <c r="K33" s="111">
        <v>0</v>
      </c>
      <c r="L33" s="106"/>
      <c r="M33" s="106"/>
      <c r="N33" s="106"/>
      <c r="O33" s="106"/>
      <c r="P33" s="45"/>
      <c r="Q33" s="45"/>
      <c r="R33" s="45"/>
      <c r="S33" s="45"/>
      <c r="T33" s="45"/>
      <c r="U33" s="45"/>
      <c r="V33" s="105" t="e">
        <f>ROUND(#REF!, 2)</f>
        <v>#REF!</v>
      </c>
      <c r="W33" s="106"/>
      <c r="X33" s="106"/>
      <c r="Y33" s="106"/>
      <c r="Z33" s="106"/>
      <c r="AA33" s="106"/>
      <c r="AB33" s="106"/>
      <c r="AC33" s="106"/>
      <c r="AD33" s="106"/>
      <c r="AE33" s="45"/>
      <c r="AF33" s="45"/>
      <c r="AG33" s="45"/>
      <c r="AH33" s="45"/>
      <c r="AI33" s="45"/>
      <c r="AJ33" s="105">
        <v>0</v>
      </c>
      <c r="AK33" s="106"/>
      <c r="AL33" s="106"/>
      <c r="AM33" s="106"/>
      <c r="AN33" s="106"/>
      <c r="AO33" s="46"/>
    </row>
    <row r="34" spans="1:42" s="3" customFormat="1" ht="6.95" customHeight="1" x14ac:dyDescent="0.25">
      <c r="A34" s="41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3"/>
    </row>
    <row r="35" spans="1:42" s="3" customFormat="1" ht="25.9" customHeight="1" x14ac:dyDescent="0.25">
      <c r="A35" s="41"/>
      <c r="B35" s="47"/>
      <c r="C35" s="5" t="s">
        <v>26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6" t="s">
        <v>32</v>
      </c>
      <c r="T35" s="27"/>
      <c r="U35" s="27"/>
      <c r="V35" s="27"/>
      <c r="W35" s="107" t="s">
        <v>33</v>
      </c>
      <c r="X35" s="108"/>
      <c r="Y35" s="108"/>
      <c r="Z35" s="108"/>
      <c r="AA35" s="108"/>
      <c r="AB35" s="27"/>
      <c r="AC35" s="27"/>
      <c r="AD35" s="27"/>
      <c r="AE35" s="27"/>
      <c r="AF35" s="27"/>
      <c r="AG35" s="27"/>
      <c r="AH35" s="27"/>
      <c r="AI35" s="27"/>
      <c r="AJ35" s="109">
        <f>SUM(AJ26:AJ33)</f>
        <v>10494777.699999999</v>
      </c>
      <c r="AK35" s="108"/>
      <c r="AL35" s="108"/>
      <c r="AM35" s="108"/>
      <c r="AN35" s="110"/>
      <c r="AO35" s="48"/>
      <c r="AP35" s="12"/>
    </row>
    <row r="36" spans="1:42" s="3" customFormat="1" ht="6.95" customHeight="1" x14ac:dyDescent="0.25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3"/>
    </row>
    <row r="37" spans="1:42" s="3" customFormat="1" ht="14.45" customHeight="1" x14ac:dyDescent="0.25">
      <c r="A37" s="41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3"/>
    </row>
    <row r="38" spans="1:42" ht="14.45" customHeight="1" x14ac:dyDescent="0.25">
      <c r="A38" s="32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5"/>
    </row>
    <row r="39" spans="1:42" ht="14.45" customHeight="1" x14ac:dyDescent="0.25">
      <c r="A39" s="32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5"/>
    </row>
    <row r="40" spans="1:42" ht="14.45" customHeight="1" x14ac:dyDescent="0.25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5"/>
    </row>
    <row r="41" spans="1:42" ht="14.45" customHeight="1" x14ac:dyDescent="0.25">
      <c r="A41" s="32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5"/>
    </row>
    <row r="42" spans="1:42" ht="14.45" customHeight="1" x14ac:dyDescent="0.25">
      <c r="A42" s="32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5"/>
    </row>
    <row r="43" spans="1:42" ht="14.45" customHeight="1" x14ac:dyDescent="0.25">
      <c r="A43" s="32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5"/>
    </row>
    <row r="44" spans="1:42" ht="14.45" customHeight="1" x14ac:dyDescent="0.25">
      <c r="A44" s="3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5"/>
    </row>
    <row r="45" spans="1:42" ht="14.45" customHeight="1" x14ac:dyDescent="0.25">
      <c r="A45" s="32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5"/>
    </row>
    <row r="46" spans="1:42" ht="14.45" customHeight="1" x14ac:dyDescent="0.25">
      <c r="A46" s="32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5"/>
    </row>
    <row r="47" spans="1:42" ht="14.45" customHeight="1" x14ac:dyDescent="0.25">
      <c r="A47" s="32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5"/>
    </row>
    <row r="48" spans="1:42" ht="14.45" customHeight="1" x14ac:dyDescent="0.25">
      <c r="A48" s="32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5"/>
    </row>
    <row r="49" spans="1:41" s="3" customFormat="1" ht="14.45" customHeight="1" x14ac:dyDescent="0.25">
      <c r="A49" s="41"/>
      <c r="B49" s="42"/>
      <c r="C49" s="7" t="s">
        <v>34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7" t="s">
        <v>35</v>
      </c>
      <c r="AH49" s="8"/>
      <c r="AI49" s="8"/>
      <c r="AJ49" s="8"/>
      <c r="AK49" s="8"/>
      <c r="AL49" s="8"/>
      <c r="AM49" s="8"/>
      <c r="AN49" s="8"/>
      <c r="AO49" s="43"/>
    </row>
    <row r="50" spans="1:41" x14ac:dyDescent="0.25">
      <c r="A50" s="32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5"/>
    </row>
    <row r="51" spans="1:41" x14ac:dyDescent="0.25">
      <c r="A51" s="3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5"/>
    </row>
    <row r="52" spans="1:41" x14ac:dyDescent="0.25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5"/>
    </row>
    <row r="53" spans="1:41" x14ac:dyDescent="0.25">
      <c r="A53" s="3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5"/>
    </row>
    <row r="54" spans="1:41" x14ac:dyDescent="0.25">
      <c r="A54" s="32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5"/>
    </row>
    <row r="55" spans="1:41" x14ac:dyDescent="0.25">
      <c r="A55" s="3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5"/>
    </row>
    <row r="56" spans="1:41" x14ac:dyDescent="0.25">
      <c r="A56" s="32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5"/>
    </row>
    <row r="57" spans="1:41" x14ac:dyDescent="0.25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5"/>
    </row>
    <row r="58" spans="1:41" x14ac:dyDescent="0.25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5"/>
    </row>
    <row r="59" spans="1:41" x14ac:dyDescent="0.25">
      <c r="A59" s="32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5"/>
    </row>
    <row r="60" spans="1:41" s="3" customFormat="1" x14ac:dyDescent="0.25">
      <c r="A60" s="41"/>
      <c r="B60" s="42"/>
      <c r="C60" s="9" t="s">
        <v>36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9" t="s">
        <v>37</v>
      </c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9" t="s">
        <v>36</v>
      </c>
      <c r="AH60" s="28"/>
      <c r="AI60" s="28"/>
      <c r="AJ60" s="28"/>
      <c r="AK60" s="28"/>
      <c r="AL60" s="9" t="s">
        <v>37</v>
      </c>
      <c r="AM60" s="28"/>
      <c r="AN60" s="28"/>
      <c r="AO60" s="43"/>
    </row>
    <row r="61" spans="1:41" x14ac:dyDescent="0.25">
      <c r="A61" s="32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5"/>
    </row>
    <row r="62" spans="1:41" x14ac:dyDescent="0.25">
      <c r="A62" s="3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5"/>
    </row>
    <row r="63" spans="1:41" x14ac:dyDescent="0.25">
      <c r="A63" s="32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5"/>
    </row>
    <row r="64" spans="1:41" s="3" customFormat="1" x14ac:dyDescent="0.25">
      <c r="A64" s="41"/>
      <c r="B64" s="42"/>
      <c r="C64" s="7" t="s">
        <v>38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7" t="s">
        <v>39</v>
      </c>
      <c r="AH64" s="8"/>
      <c r="AI64" s="8"/>
      <c r="AJ64" s="8"/>
      <c r="AK64" s="8"/>
      <c r="AL64" s="8"/>
      <c r="AM64" s="8"/>
      <c r="AN64" s="8"/>
      <c r="AO64" s="43"/>
    </row>
    <row r="65" spans="1:42" x14ac:dyDescent="0.25">
      <c r="A65" s="3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5"/>
    </row>
    <row r="66" spans="1:42" x14ac:dyDescent="0.25">
      <c r="A66" s="32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5"/>
    </row>
    <row r="67" spans="1:42" x14ac:dyDescent="0.25">
      <c r="A67" s="32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5"/>
    </row>
    <row r="68" spans="1:42" x14ac:dyDescent="0.25">
      <c r="A68" s="32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5"/>
    </row>
    <row r="69" spans="1:42" x14ac:dyDescent="0.25">
      <c r="A69" s="32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5"/>
    </row>
    <row r="70" spans="1:42" x14ac:dyDescent="0.25">
      <c r="A70" s="32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5"/>
    </row>
    <row r="71" spans="1:42" x14ac:dyDescent="0.25">
      <c r="A71" s="32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5"/>
    </row>
    <row r="72" spans="1:42" x14ac:dyDescent="0.25">
      <c r="A72" s="32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5"/>
    </row>
    <row r="73" spans="1:42" x14ac:dyDescent="0.25">
      <c r="A73" s="32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5"/>
    </row>
    <row r="74" spans="1:42" x14ac:dyDescent="0.25">
      <c r="A74" s="32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5"/>
    </row>
    <row r="75" spans="1:42" s="3" customFormat="1" x14ac:dyDescent="0.25">
      <c r="A75" s="41"/>
      <c r="B75" s="42"/>
      <c r="C75" s="9" t="s">
        <v>36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9" t="s">
        <v>37</v>
      </c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9" t="s">
        <v>36</v>
      </c>
      <c r="AH75" s="28"/>
      <c r="AI75" s="28"/>
      <c r="AJ75" s="28"/>
      <c r="AK75" s="28"/>
      <c r="AL75" s="9" t="s">
        <v>37</v>
      </c>
      <c r="AM75" s="28"/>
      <c r="AN75" s="28"/>
      <c r="AO75" s="43"/>
    </row>
    <row r="76" spans="1:42" s="3" customFormat="1" x14ac:dyDescent="0.25">
      <c r="A76" s="41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3"/>
    </row>
    <row r="77" spans="1:42" s="3" customFormat="1" ht="6.95" customHeight="1" x14ac:dyDescent="0.25">
      <c r="A77" s="49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1"/>
      <c r="AP77" s="10"/>
    </row>
    <row r="81" spans="1:46" s="3" customFormat="1" ht="6.95" customHeight="1" x14ac:dyDescent="0.25">
      <c r="A81" s="52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4"/>
      <c r="AP81" s="13"/>
    </row>
    <row r="82" spans="1:46" s="3" customFormat="1" ht="24.95" customHeight="1" x14ac:dyDescent="0.25">
      <c r="A82" s="41"/>
      <c r="B82" s="34" t="s">
        <v>44</v>
      </c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3"/>
    </row>
    <row r="83" spans="1:46" s="3" customFormat="1" ht="6.95" customHeight="1" x14ac:dyDescent="0.25">
      <c r="A83" s="41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3"/>
    </row>
    <row r="84" spans="1:46" s="14" customFormat="1" ht="12" customHeight="1" x14ac:dyDescent="0.25">
      <c r="A84" s="55"/>
      <c r="B84" s="38" t="s">
        <v>1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7"/>
    </row>
    <row r="85" spans="1:46" s="15" customFormat="1" ht="36.950000000000003" customHeight="1" x14ac:dyDescent="0.25">
      <c r="A85" s="58"/>
      <c r="B85" s="59" t="s">
        <v>2</v>
      </c>
      <c r="C85" s="60"/>
      <c r="D85" s="60"/>
      <c r="E85" s="60"/>
      <c r="F85" s="60"/>
      <c r="G85" s="60"/>
      <c r="H85" s="60"/>
      <c r="I85" s="60"/>
      <c r="J85" s="60"/>
      <c r="K85" s="120" t="str">
        <f>J6</f>
        <v>Dochlazení administrativních prostor ČNB</v>
      </c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61"/>
    </row>
    <row r="86" spans="1:46" s="3" customFormat="1" ht="6.95" customHeight="1" x14ac:dyDescent="0.25">
      <c r="A86" s="41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3"/>
    </row>
    <row r="87" spans="1:46" s="3" customFormat="1" ht="12" customHeight="1" x14ac:dyDescent="0.25">
      <c r="A87" s="41"/>
      <c r="B87" s="38" t="s">
        <v>4</v>
      </c>
      <c r="C87" s="42"/>
      <c r="D87" s="42"/>
      <c r="E87" s="42"/>
      <c r="F87" s="42"/>
      <c r="G87" s="42"/>
      <c r="H87" s="42"/>
      <c r="I87" s="42"/>
      <c r="J87" s="42"/>
      <c r="K87" s="62" t="str">
        <f>IF(J8="","",J8)</f>
        <v>Česká národní banka, Na příkopě 864/28, 110 00 Pra</v>
      </c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38" t="s">
        <v>7</v>
      </c>
      <c r="AI87" s="42"/>
      <c r="AJ87" s="42"/>
      <c r="AK87" s="42"/>
      <c r="AL87" s="122">
        <v>45047</v>
      </c>
      <c r="AM87" s="122"/>
      <c r="AN87" s="42"/>
      <c r="AO87" s="43"/>
    </row>
    <row r="88" spans="1:46" s="3" customFormat="1" ht="6.95" customHeight="1" x14ac:dyDescent="0.25">
      <c r="A88" s="41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3"/>
    </row>
    <row r="89" spans="1:46" s="3" customFormat="1" ht="15.2" customHeight="1" x14ac:dyDescent="0.25">
      <c r="A89" s="41"/>
      <c r="B89" s="38" t="s">
        <v>16</v>
      </c>
      <c r="C89" s="42"/>
      <c r="D89" s="42"/>
      <c r="E89" s="42"/>
      <c r="F89" s="42"/>
      <c r="G89" s="42"/>
      <c r="H89" s="42"/>
      <c r="I89" s="42"/>
      <c r="J89" s="42"/>
      <c r="K89" s="56" t="str">
        <f>IF(D11= "","",D11)</f>
        <v>ČESKÁ NÁRODNÍ BANKA</v>
      </c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38" t="s">
        <v>18</v>
      </c>
      <c r="AI89" s="42"/>
      <c r="AJ89" s="42"/>
      <c r="AK89" s="42"/>
      <c r="AL89" s="123" t="str">
        <f>IF(D17="","",D17)</f>
        <v>Bohemik s.r.o.</v>
      </c>
      <c r="AM89" s="124"/>
      <c r="AN89" s="124"/>
      <c r="AO89" s="125"/>
    </row>
    <row r="90" spans="1:46" s="3" customFormat="1" ht="15.2" customHeight="1" x14ac:dyDescent="0.25">
      <c r="A90" s="41"/>
      <c r="B90" s="38" t="s">
        <v>17</v>
      </c>
      <c r="C90" s="42"/>
      <c r="D90" s="42"/>
      <c r="E90" s="42"/>
      <c r="F90" s="42"/>
      <c r="G90" s="42"/>
      <c r="H90" s="42"/>
      <c r="I90" s="42"/>
      <c r="J90" s="42"/>
      <c r="K90" s="56" t="str">
        <f>IF(D14="","",D14)</f>
        <v xml:space="preserve"> </v>
      </c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38" t="s">
        <v>19</v>
      </c>
      <c r="AI90" s="42"/>
      <c r="AJ90" s="42"/>
      <c r="AK90" s="42"/>
      <c r="AL90" s="123" t="str">
        <f>IF(D20="","",D20)</f>
        <v xml:space="preserve"> </v>
      </c>
      <c r="AM90" s="124"/>
      <c r="AN90" s="124"/>
      <c r="AO90" s="125"/>
    </row>
    <row r="91" spans="1:46" s="3" customFormat="1" ht="10.9" customHeight="1" x14ac:dyDescent="0.25">
      <c r="A91" s="41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3"/>
    </row>
    <row r="92" spans="1:46" s="3" customFormat="1" ht="29.25" customHeight="1" x14ac:dyDescent="0.25">
      <c r="A92" s="41"/>
      <c r="B92" s="126" t="s">
        <v>45</v>
      </c>
      <c r="C92" s="127"/>
      <c r="D92" s="127"/>
      <c r="E92" s="127"/>
      <c r="F92" s="127"/>
      <c r="G92" s="16"/>
      <c r="H92" s="128" t="s">
        <v>46</v>
      </c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  <c r="AF92" s="129" t="s">
        <v>47</v>
      </c>
      <c r="AG92" s="127"/>
      <c r="AH92" s="127"/>
      <c r="AI92" s="127"/>
      <c r="AJ92" s="127"/>
      <c r="AK92" s="127"/>
      <c r="AL92" s="127"/>
      <c r="AM92" s="128" t="s">
        <v>48</v>
      </c>
      <c r="AN92" s="127"/>
      <c r="AO92" s="130"/>
      <c r="AP92" s="17" t="s">
        <v>49</v>
      </c>
    </row>
    <row r="93" spans="1:46" s="3" customFormat="1" ht="10.9" customHeight="1" x14ac:dyDescent="0.25">
      <c r="A93" s="41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3"/>
    </row>
    <row r="94" spans="1:46" s="18" customFormat="1" ht="32.450000000000003" customHeight="1" x14ac:dyDescent="0.25">
      <c r="A94" s="63"/>
      <c r="B94" s="64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4"/>
      <c r="AG94" s="64"/>
      <c r="AH94" s="64"/>
      <c r="AI94" s="64"/>
      <c r="AJ94" s="64"/>
      <c r="AK94" s="64"/>
      <c r="AL94" s="64"/>
      <c r="AM94" s="64"/>
      <c r="AN94" s="64"/>
      <c r="AO94" s="66"/>
      <c r="AP94" s="19" t="s">
        <v>13</v>
      </c>
      <c r="AQ94" s="20"/>
    </row>
    <row r="95" spans="1:46" s="18" customFormat="1" ht="32.450000000000003" customHeight="1" x14ac:dyDescent="0.25">
      <c r="A95" s="63"/>
      <c r="B95" s="65" t="s">
        <v>82</v>
      </c>
      <c r="C95" s="64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100">
        <f>AF106+AF111+AF117+AF122+AF130+AF138+AF146+AF155+AF163+AF171+AF179+AF186+AF194+AF202+AF209+AF216+AF223+AF231+AF239+AF247+AF255+AF263+AF267</f>
        <v>8673370</v>
      </c>
      <c r="AG95" s="100"/>
      <c r="AH95" s="100"/>
      <c r="AI95" s="100"/>
      <c r="AJ95" s="100"/>
      <c r="AK95" s="100"/>
      <c r="AL95" s="100"/>
      <c r="AM95" s="101">
        <f>AM106+AM111+AM117+AM122+AM130+AM138+AM146+AM155+AM163+AM171+AM179+AM186+AM194+AM202+AM209+AM216+AM223+AM231+AM239+AM247+AM255+AM263+AM267</f>
        <v>10494777.699999999</v>
      </c>
      <c r="AN95" s="101"/>
      <c r="AO95" s="102"/>
      <c r="AP95" s="19"/>
      <c r="AQ95" s="20"/>
    </row>
    <row r="96" spans="1:46" s="18" customFormat="1" ht="15.75" x14ac:dyDescent="0.25">
      <c r="A96" s="63"/>
      <c r="B96" s="67"/>
      <c r="C96" s="65"/>
      <c r="D96" s="65"/>
      <c r="E96" s="65"/>
      <c r="F96" s="65"/>
      <c r="G96" s="65"/>
      <c r="H96" s="65"/>
      <c r="I96" s="84" t="s">
        <v>54</v>
      </c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68"/>
      <c r="AG96" s="85">
        <f ca="1">SUMIF($I$106:$AE$265,"Stavba",$AF$106:$AL$265)</f>
        <v>0</v>
      </c>
      <c r="AH96" s="86"/>
      <c r="AI96" s="86"/>
      <c r="AJ96" s="86"/>
      <c r="AK96" s="86"/>
      <c r="AL96" s="86"/>
      <c r="AM96" s="85">
        <f ca="1">SUMIF($I$106:$AE$265,I96,$AM$106:$AO$265)</f>
        <v>0</v>
      </c>
      <c r="AN96" s="86"/>
      <c r="AO96" s="87"/>
      <c r="AP96" s="19"/>
      <c r="AQ96" s="20"/>
      <c r="AR96" s="26"/>
      <c r="AT96" s="26"/>
    </row>
    <row r="97" spans="1:49" s="18" customFormat="1" ht="15.75" x14ac:dyDescent="0.25">
      <c r="A97" s="63"/>
      <c r="B97" s="67"/>
      <c r="C97" s="65"/>
      <c r="D97" s="65"/>
      <c r="E97" s="65"/>
      <c r="F97" s="65"/>
      <c r="G97" s="65"/>
      <c r="H97" s="65"/>
      <c r="I97" s="84" t="s">
        <v>62</v>
      </c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68"/>
      <c r="AG97" s="85">
        <f t="shared" ref="AG97:AG102" ca="1" si="0">SUMIF($I$106:$AE$265,I97,$AF$106:$AL$265)</f>
        <v>0</v>
      </c>
      <c r="AH97" s="86"/>
      <c r="AI97" s="86"/>
      <c r="AJ97" s="86"/>
      <c r="AK97" s="86"/>
      <c r="AL97" s="86"/>
      <c r="AM97" s="85">
        <f t="shared" ref="AM97:AM102" ca="1" si="1">SUMIF($I$106:$AE$265,I97,$AM$106:$AO$265)</f>
        <v>0</v>
      </c>
      <c r="AN97" s="86"/>
      <c r="AO97" s="87"/>
      <c r="AP97" s="19"/>
      <c r="AQ97" s="20"/>
    </row>
    <row r="98" spans="1:49" s="18" customFormat="1" ht="15.75" x14ac:dyDescent="0.25">
      <c r="A98" s="63"/>
      <c r="B98" s="67"/>
      <c r="C98" s="65"/>
      <c r="D98" s="65"/>
      <c r="E98" s="65"/>
      <c r="F98" s="65"/>
      <c r="G98" s="65"/>
      <c r="H98" s="65"/>
      <c r="I98" s="84" t="s">
        <v>63</v>
      </c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68"/>
      <c r="AG98" s="85">
        <f ca="1">SUMIF(I106:AE265,I98,AF106:AL265)</f>
        <v>0</v>
      </c>
      <c r="AH98" s="86"/>
      <c r="AI98" s="86"/>
      <c r="AJ98" s="86"/>
      <c r="AK98" s="86"/>
      <c r="AL98" s="86"/>
      <c r="AM98" s="85">
        <f t="shared" ca="1" si="1"/>
        <v>0</v>
      </c>
      <c r="AN98" s="86"/>
      <c r="AO98" s="87"/>
      <c r="AP98" s="19"/>
      <c r="AQ98" s="20"/>
    </row>
    <row r="99" spans="1:49" s="18" customFormat="1" ht="15.75" x14ac:dyDescent="0.25">
      <c r="A99" s="63"/>
      <c r="B99" s="67"/>
      <c r="C99" s="65"/>
      <c r="D99" s="65"/>
      <c r="E99" s="65"/>
      <c r="F99" s="65"/>
      <c r="G99" s="65"/>
      <c r="H99" s="65"/>
      <c r="I99" s="84" t="s">
        <v>67</v>
      </c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68"/>
      <c r="AG99" s="85">
        <f t="shared" ca="1" si="0"/>
        <v>0</v>
      </c>
      <c r="AH99" s="86"/>
      <c r="AI99" s="86"/>
      <c r="AJ99" s="86"/>
      <c r="AK99" s="86"/>
      <c r="AL99" s="86"/>
      <c r="AM99" s="85">
        <f t="shared" ca="1" si="1"/>
        <v>0</v>
      </c>
      <c r="AN99" s="86"/>
      <c r="AO99" s="87"/>
      <c r="AP99" s="19"/>
      <c r="AQ99" s="20"/>
    </row>
    <row r="100" spans="1:49" s="18" customFormat="1" ht="15.75" x14ac:dyDescent="0.25">
      <c r="A100" s="63"/>
      <c r="B100" s="67"/>
      <c r="C100" s="65"/>
      <c r="D100" s="65"/>
      <c r="E100" s="65"/>
      <c r="F100" s="65"/>
      <c r="G100" s="65"/>
      <c r="H100" s="65"/>
      <c r="I100" s="84" t="s">
        <v>64</v>
      </c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68"/>
      <c r="AG100" s="85">
        <f t="shared" ca="1" si="0"/>
        <v>6863590</v>
      </c>
      <c r="AH100" s="86"/>
      <c r="AI100" s="86"/>
      <c r="AJ100" s="86"/>
      <c r="AK100" s="86"/>
      <c r="AL100" s="86"/>
      <c r="AM100" s="85">
        <f t="shared" ca="1" si="1"/>
        <v>8304943.9000000004</v>
      </c>
      <c r="AN100" s="86"/>
      <c r="AO100" s="87"/>
      <c r="AP100" s="19"/>
      <c r="AQ100" s="20"/>
      <c r="AS100" s="26"/>
    </row>
    <row r="101" spans="1:49" s="18" customFormat="1" ht="15.75" x14ac:dyDescent="0.25">
      <c r="A101" s="63"/>
      <c r="B101" s="67"/>
      <c r="C101" s="65"/>
      <c r="D101" s="65"/>
      <c r="E101" s="65"/>
      <c r="F101" s="65"/>
      <c r="G101" s="65"/>
      <c r="H101" s="65"/>
      <c r="I101" s="84" t="s">
        <v>65</v>
      </c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68"/>
      <c r="AG101" s="85">
        <f t="shared" ca="1" si="0"/>
        <v>1809780</v>
      </c>
      <c r="AH101" s="86"/>
      <c r="AI101" s="86"/>
      <c r="AJ101" s="86"/>
      <c r="AK101" s="86"/>
      <c r="AL101" s="86"/>
      <c r="AM101" s="85">
        <f t="shared" ca="1" si="1"/>
        <v>2189833.8000000003</v>
      </c>
      <c r="AN101" s="86"/>
      <c r="AO101" s="87"/>
      <c r="AP101" s="19"/>
      <c r="AQ101" s="20"/>
    </row>
    <row r="102" spans="1:49" s="18" customFormat="1" ht="15.75" x14ac:dyDescent="0.25">
      <c r="A102" s="63"/>
      <c r="B102" s="67"/>
      <c r="C102" s="65"/>
      <c r="D102" s="65"/>
      <c r="E102" s="65"/>
      <c r="F102" s="65"/>
      <c r="G102" s="65"/>
      <c r="H102" s="65"/>
      <c r="I102" s="84" t="s">
        <v>60</v>
      </c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68"/>
      <c r="AG102" s="85">
        <f t="shared" ca="1" si="0"/>
        <v>0</v>
      </c>
      <c r="AH102" s="86"/>
      <c r="AI102" s="86"/>
      <c r="AJ102" s="86"/>
      <c r="AK102" s="86"/>
      <c r="AL102" s="86"/>
      <c r="AM102" s="85">
        <f t="shared" ca="1" si="1"/>
        <v>0</v>
      </c>
      <c r="AN102" s="86"/>
      <c r="AO102" s="87"/>
      <c r="AP102" s="19"/>
      <c r="AQ102" s="20"/>
    </row>
    <row r="103" spans="1:49" s="18" customFormat="1" ht="15.75" x14ac:dyDescent="0.25">
      <c r="A103" s="63"/>
      <c r="B103" s="67"/>
      <c r="C103" s="65"/>
      <c r="D103" s="65"/>
      <c r="E103" s="65"/>
      <c r="F103" s="65"/>
      <c r="G103" s="65"/>
      <c r="H103" s="65"/>
      <c r="I103" s="84" t="s">
        <v>84</v>
      </c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68"/>
      <c r="AG103" s="85">
        <f>AF267</f>
        <v>0</v>
      </c>
      <c r="AH103" s="86"/>
      <c r="AI103" s="86"/>
      <c r="AJ103" s="86"/>
      <c r="AK103" s="86"/>
      <c r="AL103" s="86"/>
      <c r="AM103" s="85">
        <f>AM267</f>
        <v>0</v>
      </c>
      <c r="AN103" s="86"/>
      <c r="AO103" s="87"/>
      <c r="AP103" s="19"/>
      <c r="AQ103" s="20"/>
    </row>
    <row r="104" spans="1:49" s="18" customFormat="1" ht="15.75" x14ac:dyDescent="0.25">
      <c r="A104" s="63"/>
      <c r="B104" s="67"/>
      <c r="C104" s="65"/>
      <c r="D104" s="65"/>
      <c r="E104" s="65"/>
      <c r="F104" s="65"/>
      <c r="G104" s="65"/>
      <c r="H104" s="65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8"/>
      <c r="AG104" s="70"/>
      <c r="AH104" s="71"/>
      <c r="AI104" s="71"/>
      <c r="AJ104" s="71"/>
      <c r="AK104" s="71"/>
      <c r="AL104" s="71"/>
      <c r="AM104" s="70"/>
      <c r="AN104" s="71"/>
      <c r="AO104" s="72"/>
      <c r="AP104" s="19"/>
      <c r="AQ104" s="20"/>
    </row>
    <row r="105" spans="1:49" s="18" customFormat="1" ht="32.450000000000003" customHeight="1" x14ac:dyDescent="0.25">
      <c r="A105" s="63"/>
      <c r="B105" s="67" t="s">
        <v>50</v>
      </c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8"/>
      <c r="AG105" s="68"/>
      <c r="AH105" s="68"/>
      <c r="AI105" s="68"/>
      <c r="AJ105" s="68"/>
      <c r="AK105" s="68"/>
      <c r="AL105" s="68"/>
      <c r="AM105" s="73"/>
      <c r="AN105" s="73"/>
      <c r="AO105" s="74"/>
      <c r="AP105" s="19"/>
      <c r="AQ105" s="20"/>
    </row>
    <row r="106" spans="1:49" s="24" customFormat="1" ht="15.75" customHeight="1" x14ac:dyDescent="0.25">
      <c r="A106" s="75"/>
      <c r="B106" s="76"/>
      <c r="C106" s="77" t="s">
        <v>53</v>
      </c>
      <c r="D106" s="67"/>
      <c r="E106" s="67"/>
      <c r="F106" s="67"/>
      <c r="G106" s="67"/>
      <c r="H106" s="78"/>
      <c r="I106" s="99" t="s">
        <v>55</v>
      </c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9"/>
      <c r="AC106" s="99"/>
      <c r="AD106" s="99"/>
      <c r="AE106" s="99"/>
      <c r="AF106" s="100">
        <f>AF107+AF108+AF109</f>
        <v>15000</v>
      </c>
      <c r="AG106" s="100"/>
      <c r="AH106" s="100"/>
      <c r="AI106" s="100"/>
      <c r="AJ106" s="100"/>
      <c r="AK106" s="100"/>
      <c r="AL106" s="100"/>
      <c r="AM106" s="101">
        <f>AM107+AM108+AM109</f>
        <v>18150</v>
      </c>
      <c r="AN106" s="101"/>
      <c r="AO106" s="102"/>
      <c r="AP106" s="23" t="s">
        <v>51</v>
      </c>
      <c r="AQ106" s="25"/>
      <c r="AV106" s="18"/>
      <c r="AW106" s="18"/>
    </row>
    <row r="107" spans="1:49" s="24" customFormat="1" ht="15" customHeight="1" x14ac:dyDescent="0.25">
      <c r="A107" s="75"/>
      <c r="B107" s="76"/>
      <c r="C107" s="84" t="s">
        <v>53</v>
      </c>
      <c r="D107" s="84"/>
      <c r="E107" s="84"/>
      <c r="F107" s="84"/>
      <c r="G107" s="84"/>
      <c r="H107" s="71"/>
      <c r="I107" s="84" t="s">
        <v>54</v>
      </c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4"/>
      <c r="AD107" s="84"/>
      <c r="AE107" s="84"/>
      <c r="AF107" s="85">
        <f>'[1]D1.1 - Stavba - DP01'!$J$30</f>
        <v>0</v>
      </c>
      <c r="AG107" s="86"/>
      <c r="AH107" s="86"/>
      <c r="AI107" s="86"/>
      <c r="AJ107" s="86"/>
      <c r="AK107" s="86"/>
      <c r="AL107" s="86"/>
      <c r="AM107" s="85">
        <f>AF107*1.21</f>
        <v>0</v>
      </c>
      <c r="AN107" s="86"/>
      <c r="AO107" s="87"/>
      <c r="AP107" s="23" t="s">
        <v>51</v>
      </c>
      <c r="AQ107" s="25"/>
      <c r="AV107" s="18"/>
      <c r="AW107" s="18"/>
    </row>
    <row r="108" spans="1:49" s="24" customFormat="1" ht="15" customHeight="1" x14ac:dyDescent="0.25">
      <c r="A108" s="75"/>
      <c r="B108" s="76"/>
      <c r="C108" s="84" t="s">
        <v>53</v>
      </c>
      <c r="D108" s="84"/>
      <c r="E108" s="84"/>
      <c r="F108" s="84"/>
      <c r="G108" s="84"/>
      <c r="H108" s="71"/>
      <c r="I108" s="84" t="s">
        <v>63</v>
      </c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5">
        <f>'[1]D1.4.2 - Chlazení - DP01'!$J$30</f>
        <v>0</v>
      </c>
      <c r="AG108" s="86"/>
      <c r="AH108" s="86"/>
      <c r="AI108" s="86"/>
      <c r="AJ108" s="86"/>
      <c r="AK108" s="86"/>
      <c r="AL108" s="86"/>
      <c r="AM108" s="85">
        <f t="shared" ref="AM108:AM109" si="2">AF108*1.21</f>
        <v>0</v>
      </c>
      <c r="AN108" s="86"/>
      <c r="AO108" s="87"/>
      <c r="AP108" s="23" t="s">
        <v>51</v>
      </c>
      <c r="AQ108" s="25"/>
      <c r="AV108" s="18"/>
      <c r="AW108" s="18"/>
    </row>
    <row r="109" spans="1:49" s="24" customFormat="1" ht="15" customHeight="1" x14ac:dyDescent="0.25">
      <c r="A109" s="75"/>
      <c r="B109" s="76"/>
      <c r="C109" s="84" t="s">
        <v>53</v>
      </c>
      <c r="D109" s="84"/>
      <c r="E109" s="84"/>
      <c r="F109" s="84"/>
      <c r="G109" s="84"/>
      <c r="H109" s="71"/>
      <c r="I109" s="84" t="s">
        <v>64</v>
      </c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5">
        <f>'[1]D1.4.4 - Elektroinstalace...'!$J$30</f>
        <v>15000</v>
      </c>
      <c r="AG109" s="86"/>
      <c r="AH109" s="86"/>
      <c r="AI109" s="86"/>
      <c r="AJ109" s="86"/>
      <c r="AK109" s="86"/>
      <c r="AL109" s="86"/>
      <c r="AM109" s="85">
        <f t="shared" si="2"/>
        <v>18150</v>
      </c>
      <c r="AN109" s="86"/>
      <c r="AO109" s="87"/>
      <c r="AP109" s="23" t="s">
        <v>51</v>
      </c>
      <c r="AQ109" s="25"/>
      <c r="AV109" s="18"/>
      <c r="AW109" s="18"/>
    </row>
    <row r="110" spans="1:49" s="24" customFormat="1" ht="15.75" x14ac:dyDescent="0.25">
      <c r="A110" s="75"/>
      <c r="B110" s="76"/>
      <c r="C110" s="69"/>
      <c r="D110" s="69"/>
      <c r="E110" s="69"/>
      <c r="F110" s="69"/>
      <c r="G110" s="69"/>
      <c r="H110" s="71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0"/>
      <c r="AG110" s="71"/>
      <c r="AH110" s="71"/>
      <c r="AI110" s="71"/>
      <c r="AJ110" s="71"/>
      <c r="AK110" s="71"/>
      <c r="AL110" s="71"/>
      <c r="AM110" s="70"/>
      <c r="AN110" s="71"/>
      <c r="AO110" s="72"/>
      <c r="AP110" s="23"/>
      <c r="AQ110" s="25"/>
      <c r="AV110" s="18"/>
      <c r="AW110" s="18"/>
    </row>
    <row r="111" spans="1:49" s="24" customFormat="1" ht="15.75" customHeight="1" x14ac:dyDescent="0.25">
      <c r="A111" s="75"/>
      <c r="B111" s="76"/>
      <c r="C111" s="112" t="s">
        <v>56</v>
      </c>
      <c r="D111" s="112"/>
      <c r="E111" s="112"/>
      <c r="F111" s="112"/>
      <c r="G111" s="112"/>
      <c r="H111" s="80"/>
      <c r="I111" s="99" t="s">
        <v>55</v>
      </c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  <c r="AA111" s="99"/>
      <c r="AB111" s="99"/>
      <c r="AC111" s="99"/>
      <c r="AD111" s="99"/>
      <c r="AE111" s="99"/>
      <c r="AF111" s="100">
        <f>AF112+AF113+AF114+AF115</f>
        <v>0</v>
      </c>
      <c r="AG111" s="100"/>
      <c r="AH111" s="100"/>
      <c r="AI111" s="100"/>
      <c r="AJ111" s="100"/>
      <c r="AK111" s="100"/>
      <c r="AL111" s="100"/>
      <c r="AM111" s="101">
        <f>AM112+AM113+AM114+AM115</f>
        <v>0</v>
      </c>
      <c r="AN111" s="101"/>
      <c r="AO111" s="102"/>
      <c r="AP111" s="23" t="s">
        <v>51</v>
      </c>
      <c r="AQ111" s="25"/>
      <c r="AV111" s="18"/>
      <c r="AW111" s="18"/>
    </row>
    <row r="112" spans="1:49" s="24" customFormat="1" ht="15" customHeight="1" x14ac:dyDescent="0.25">
      <c r="A112" s="75"/>
      <c r="B112" s="76"/>
      <c r="C112" s="84" t="s">
        <v>56</v>
      </c>
      <c r="D112" s="84"/>
      <c r="E112" s="84"/>
      <c r="F112" s="84"/>
      <c r="G112" s="84"/>
      <c r="H112" s="71"/>
      <c r="I112" s="84" t="s">
        <v>54</v>
      </c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5">
        <f>'[2]D1.1 - Stavba - DP02'!$J$30</f>
        <v>0</v>
      </c>
      <c r="AG112" s="85"/>
      <c r="AH112" s="85"/>
      <c r="AI112" s="85"/>
      <c r="AJ112" s="85"/>
      <c r="AK112" s="85"/>
      <c r="AL112" s="85"/>
      <c r="AM112" s="85">
        <f>AF112*1.21</f>
        <v>0</v>
      </c>
      <c r="AN112" s="85"/>
      <c r="AO112" s="104"/>
      <c r="AP112" s="23" t="s">
        <v>51</v>
      </c>
      <c r="AQ112" s="25"/>
      <c r="AV112" s="18"/>
      <c r="AW112" s="18"/>
    </row>
    <row r="113" spans="1:49" s="3" customFormat="1" ht="15" customHeight="1" x14ac:dyDescent="0.25">
      <c r="A113" s="41"/>
      <c r="B113" s="76"/>
      <c r="C113" s="84" t="s">
        <v>56</v>
      </c>
      <c r="D113" s="84"/>
      <c r="E113" s="84"/>
      <c r="F113" s="84"/>
      <c r="G113" s="84"/>
      <c r="H113" s="71"/>
      <c r="I113" s="84" t="s">
        <v>63</v>
      </c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5">
        <f>'[2]D1.4.2 - Chlazení - DP02'!$J$30</f>
        <v>0</v>
      </c>
      <c r="AG113" s="85"/>
      <c r="AH113" s="85"/>
      <c r="AI113" s="85"/>
      <c r="AJ113" s="85"/>
      <c r="AK113" s="85"/>
      <c r="AL113" s="85"/>
      <c r="AM113" s="85">
        <f t="shared" ref="AM113:AM115" si="3">AF113*1.21</f>
        <v>0</v>
      </c>
      <c r="AN113" s="85"/>
      <c r="AO113" s="104"/>
      <c r="AV113" s="18"/>
      <c r="AW113" s="18"/>
    </row>
    <row r="114" spans="1:49" s="3" customFormat="1" ht="15" customHeight="1" x14ac:dyDescent="0.25">
      <c r="A114" s="41"/>
      <c r="B114" s="76"/>
      <c r="C114" s="84" t="s">
        <v>56</v>
      </c>
      <c r="D114" s="84"/>
      <c r="E114" s="84"/>
      <c r="F114" s="84"/>
      <c r="G114" s="84"/>
      <c r="H114" s="71"/>
      <c r="I114" s="84" t="s">
        <v>64</v>
      </c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5">
        <f>'[2]D1.4.4 - Elektroinstalace...'!$J$86</f>
        <v>0</v>
      </c>
      <c r="AG114" s="85"/>
      <c r="AH114" s="85"/>
      <c r="AI114" s="85"/>
      <c r="AJ114" s="85"/>
      <c r="AK114" s="85"/>
      <c r="AL114" s="85"/>
      <c r="AM114" s="85">
        <f t="shared" si="3"/>
        <v>0</v>
      </c>
      <c r="AN114" s="85"/>
      <c r="AO114" s="104"/>
      <c r="AP114" s="10"/>
      <c r="AV114" s="18"/>
      <c r="AW114" s="18"/>
    </row>
    <row r="115" spans="1:49" ht="15" customHeight="1" x14ac:dyDescent="0.25">
      <c r="A115" s="32"/>
      <c r="B115" s="76"/>
      <c r="C115" s="84" t="s">
        <v>56</v>
      </c>
      <c r="D115" s="84"/>
      <c r="E115" s="84"/>
      <c r="F115" s="84"/>
      <c r="G115" s="84"/>
      <c r="H115" s="71"/>
      <c r="I115" s="84" t="s">
        <v>65</v>
      </c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5">
        <f>'[2]D1.4.5 - Měření a regulac...'!$J$59</f>
        <v>0</v>
      </c>
      <c r="AG115" s="85"/>
      <c r="AH115" s="85"/>
      <c r="AI115" s="85"/>
      <c r="AJ115" s="85"/>
      <c r="AK115" s="85"/>
      <c r="AL115" s="85"/>
      <c r="AM115" s="85">
        <f t="shared" si="3"/>
        <v>0</v>
      </c>
      <c r="AN115" s="85"/>
      <c r="AO115" s="104"/>
      <c r="AV115" s="18"/>
      <c r="AW115" s="18"/>
    </row>
    <row r="116" spans="1:49" ht="15.75" x14ac:dyDescent="0.25">
      <c r="A116" s="32"/>
      <c r="B116" s="76"/>
      <c r="C116" s="84"/>
      <c r="D116" s="84"/>
      <c r="E116" s="84"/>
      <c r="F116" s="84"/>
      <c r="G116" s="84"/>
      <c r="H116" s="71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85"/>
      <c r="AG116" s="86"/>
      <c r="AH116" s="86"/>
      <c r="AI116" s="86"/>
      <c r="AJ116" s="86"/>
      <c r="AK116" s="86"/>
      <c r="AL116" s="86"/>
      <c r="AM116" s="85"/>
      <c r="AN116" s="86"/>
      <c r="AO116" s="87"/>
      <c r="AV116" s="18"/>
      <c r="AW116" s="18"/>
    </row>
    <row r="117" spans="1:49" ht="15.75" x14ac:dyDescent="0.25">
      <c r="A117" s="32"/>
      <c r="B117" s="76"/>
      <c r="C117" s="98" t="s">
        <v>57</v>
      </c>
      <c r="D117" s="98"/>
      <c r="E117" s="98"/>
      <c r="F117" s="98"/>
      <c r="G117" s="98"/>
      <c r="H117" s="80"/>
      <c r="I117" s="99" t="s">
        <v>55</v>
      </c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  <c r="AA117" s="99"/>
      <c r="AB117" s="99"/>
      <c r="AC117" s="99"/>
      <c r="AD117" s="99"/>
      <c r="AE117" s="99"/>
      <c r="AF117" s="100">
        <f>AF118+AF119+AF120</f>
        <v>0</v>
      </c>
      <c r="AG117" s="100"/>
      <c r="AH117" s="100"/>
      <c r="AI117" s="100"/>
      <c r="AJ117" s="100"/>
      <c r="AK117" s="100"/>
      <c r="AL117" s="100"/>
      <c r="AM117" s="101">
        <f>AM118+AM119+AM120</f>
        <v>0</v>
      </c>
      <c r="AN117" s="101"/>
      <c r="AO117" s="102"/>
      <c r="AV117" s="18"/>
      <c r="AW117" s="18"/>
    </row>
    <row r="118" spans="1:49" ht="15" customHeight="1" x14ac:dyDescent="0.25">
      <c r="A118" s="32"/>
      <c r="B118" s="76"/>
      <c r="C118" s="84" t="s">
        <v>57</v>
      </c>
      <c r="D118" s="84"/>
      <c r="E118" s="84"/>
      <c r="F118" s="84"/>
      <c r="G118" s="84"/>
      <c r="H118" s="71"/>
      <c r="I118" s="84" t="s">
        <v>54</v>
      </c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5">
        <f>'[3]D1.1 - Stavba - DP03'!$J$30</f>
        <v>0</v>
      </c>
      <c r="AG118" s="86"/>
      <c r="AH118" s="86"/>
      <c r="AI118" s="86"/>
      <c r="AJ118" s="86"/>
      <c r="AK118" s="86"/>
      <c r="AL118" s="86"/>
      <c r="AM118" s="85">
        <f>AF118*1.21</f>
        <v>0</v>
      </c>
      <c r="AN118" s="86"/>
      <c r="AO118" s="87"/>
      <c r="AV118" s="18"/>
      <c r="AW118" s="18"/>
    </row>
    <row r="119" spans="1:49" ht="15" customHeight="1" x14ac:dyDescent="0.25">
      <c r="A119" s="32"/>
      <c r="B119" s="76"/>
      <c r="C119" s="84" t="s">
        <v>57</v>
      </c>
      <c r="D119" s="84"/>
      <c r="E119" s="84"/>
      <c r="F119" s="84"/>
      <c r="G119" s="84"/>
      <c r="H119" s="71"/>
      <c r="I119" s="84" t="s">
        <v>62</v>
      </c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5">
        <f>'[3]D1.4.1 - Zdravotně techni...'!$J$30</f>
        <v>0</v>
      </c>
      <c r="AG119" s="86"/>
      <c r="AH119" s="86"/>
      <c r="AI119" s="86"/>
      <c r="AJ119" s="86"/>
      <c r="AK119" s="86"/>
      <c r="AL119" s="86"/>
      <c r="AM119" s="85">
        <f t="shared" ref="AM119:AM120" si="4">AF119*1.21</f>
        <v>0</v>
      </c>
      <c r="AN119" s="86"/>
      <c r="AO119" s="87"/>
      <c r="AV119" s="18"/>
      <c r="AW119" s="18"/>
    </row>
    <row r="120" spans="1:49" ht="15" customHeight="1" x14ac:dyDescent="0.25">
      <c r="A120" s="32"/>
      <c r="B120" s="76"/>
      <c r="C120" s="84" t="s">
        <v>57</v>
      </c>
      <c r="D120" s="84"/>
      <c r="E120" s="84"/>
      <c r="F120" s="84"/>
      <c r="G120" s="84"/>
      <c r="H120" s="71"/>
      <c r="I120" s="84" t="s">
        <v>63</v>
      </c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5">
        <f>'[3]D1.4.2 - Chlazení - DP03'!$J$30</f>
        <v>0</v>
      </c>
      <c r="AG120" s="86"/>
      <c r="AH120" s="86"/>
      <c r="AI120" s="86"/>
      <c r="AJ120" s="86"/>
      <c r="AK120" s="86"/>
      <c r="AL120" s="86"/>
      <c r="AM120" s="85">
        <f t="shared" si="4"/>
        <v>0</v>
      </c>
      <c r="AN120" s="86"/>
      <c r="AO120" s="87"/>
      <c r="AV120" s="18"/>
      <c r="AW120" s="18"/>
    </row>
    <row r="121" spans="1:49" ht="15.75" x14ac:dyDescent="0.25">
      <c r="A121" s="32"/>
      <c r="B121" s="76"/>
      <c r="C121" s="84"/>
      <c r="D121" s="84"/>
      <c r="E121" s="84"/>
      <c r="F121" s="84"/>
      <c r="G121" s="84"/>
      <c r="H121" s="71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85"/>
      <c r="AG121" s="86"/>
      <c r="AH121" s="86"/>
      <c r="AI121" s="86"/>
      <c r="AJ121" s="86"/>
      <c r="AK121" s="86"/>
      <c r="AL121" s="86"/>
      <c r="AM121" s="85"/>
      <c r="AN121" s="86"/>
      <c r="AO121" s="87"/>
      <c r="AV121" s="18"/>
      <c r="AW121" s="18"/>
    </row>
    <row r="122" spans="1:49" ht="15.75" x14ac:dyDescent="0.25">
      <c r="A122" s="32"/>
      <c r="B122" s="76"/>
      <c r="C122" s="98" t="s">
        <v>58</v>
      </c>
      <c r="D122" s="98"/>
      <c r="E122" s="98"/>
      <c r="F122" s="98"/>
      <c r="G122" s="98"/>
      <c r="H122" s="80"/>
      <c r="I122" s="99" t="s">
        <v>55</v>
      </c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  <c r="Z122" s="99"/>
      <c r="AA122" s="99"/>
      <c r="AB122" s="99"/>
      <c r="AC122" s="99"/>
      <c r="AD122" s="99"/>
      <c r="AE122" s="99"/>
      <c r="AF122" s="100">
        <f>AF123+AF124+AF125+AF126+AF127+AF128</f>
        <v>92435</v>
      </c>
      <c r="AG122" s="100"/>
      <c r="AH122" s="100"/>
      <c r="AI122" s="100"/>
      <c r="AJ122" s="100"/>
      <c r="AK122" s="100"/>
      <c r="AL122" s="100"/>
      <c r="AM122" s="100">
        <f>AM123+AM124+AM125+AM126+AM127+AM128</f>
        <v>111846.34999999999</v>
      </c>
      <c r="AN122" s="100"/>
      <c r="AO122" s="103"/>
      <c r="AV122" s="18"/>
      <c r="AW122" s="18"/>
    </row>
    <row r="123" spans="1:49" ht="15" customHeight="1" x14ac:dyDescent="0.25">
      <c r="A123" s="32"/>
      <c r="B123" s="76"/>
      <c r="C123" s="84" t="s">
        <v>58</v>
      </c>
      <c r="D123" s="84"/>
      <c r="E123" s="84"/>
      <c r="F123" s="84"/>
      <c r="G123" s="84"/>
      <c r="H123" s="71"/>
      <c r="I123" s="84" t="s">
        <v>54</v>
      </c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5">
        <f>'[4]D1.1 - Stavba - DP04'!$J$30</f>
        <v>0</v>
      </c>
      <c r="AG123" s="86"/>
      <c r="AH123" s="86"/>
      <c r="AI123" s="86"/>
      <c r="AJ123" s="86"/>
      <c r="AK123" s="86"/>
      <c r="AL123" s="86"/>
      <c r="AM123" s="85">
        <f>AF123*1.21</f>
        <v>0</v>
      </c>
      <c r="AN123" s="86"/>
      <c r="AO123" s="87"/>
      <c r="AV123" s="18"/>
      <c r="AW123" s="18"/>
    </row>
    <row r="124" spans="1:49" ht="15" customHeight="1" x14ac:dyDescent="0.25">
      <c r="A124" s="32"/>
      <c r="B124" s="76"/>
      <c r="C124" s="84" t="s">
        <v>58</v>
      </c>
      <c r="D124" s="84"/>
      <c r="E124" s="84"/>
      <c r="F124" s="84"/>
      <c r="G124" s="84"/>
      <c r="H124" s="71"/>
      <c r="I124" s="84" t="s">
        <v>62</v>
      </c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5">
        <f>'[4]D1.4.1 - Zdravotně techni...'!$J$30</f>
        <v>0</v>
      </c>
      <c r="AG124" s="86"/>
      <c r="AH124" s="86"/>
      <c r="AI124" s="86"/>
      <c r="AJ124" s="86"/>
      <c r="AK124" s="86"/>
      <c r="AL124" s="86"/>
      <c r="AM124" s="85">
        <f t="shared" ref="AM124:AM128" si="5">AF124*1.21</f>
        <v>0</v>
      </c>
      <c r="AN124" s="86"/>
      <c r="AO124" s="87"/>
      <c r="AV124" s="18"/>
      <c r="AW124" s="18"/>
    </row>
    <row r="125" spans="1:49" ht="15" customHeight="1" x14ac:dyDescent="0.25">
      <c r="A125" s="32"/>
      <c r="B125" s="76"/>
      <c r="C125" s="84" t="s">
        <v>58</v>
      </c>
      <c r="D125" s="84"/>
      <c r="E125" s="84"/>
      <c r="F125" s="84"/>
      <c r="G125" s="84"/>
      <c r="H125" s="71"/>
      <c r="I125" s="84" t="s">
        <v>63</v>
      </c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5">
        <f>'[4]D1.4.2 - Chlazení - DP04'!$J$30</f>
        <v>0</v>
      </c>
      <c r="AG125" s="86"/>
      <c r="AH125" s="86"/>
      <c r="AI125" s="86"/>
      <c r="AJ125" s="86"/>
      <c r="AK125" s="86"/>
      <c r="AL125" s="86"/>
      <c r="AM125" s="85">
        <f t="shared" si="5"/>
        <v>0</v>
      </c>
      <c r="AN125" s="86"/>
      <c r="AO125" s="87"/>
      <c r="AV125" s="18"/>
      <c r="AW125" s="18"/>
    </row>
    <row r="126" spans="1:49" ht="15" customHeight="1" x14ac:dyDescent="0.25">
      <c r="A126" s="32"/>
      <c r="B126" s="76"/>
      <c r="C126" s="84" t="s">
        <v>58</v>
      </c>
      <c r="D126" s="84"/>
      <c r="E126" s="84"/>
      <c r="F126" s="84"/>
      <c r="G126" s="84"/>
      <c r="H126" s="71"/>
      <c r="I126" s="84" t="s">
        <v>67</v>
      </c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5">
        <f>'[4]D1.4.3 - Vzduchotechnika ...'!$J$30</f>
        <v>0</v>
      </c>
      <c r="AG126" s="86"/>
      <c r="AH126" s="86"/>
      <c r="AI126" s="86"/>
      <c r="AJ126" s="86"/>
      <c r="AK126" s="86"/>
      <c r="AL126" s="86"/>
      <c r="AM126" s="85">
        <f t="shared" si="5"/>
        <v>0</v>
      </c>
      <c r="AN126" s="86"/>
      <c r="AO126" s="87"/>
      <c r="AV126" s="18"/>
      <c r="AW126" s="18"/>
    </row>
    <row r="127" spans="1:49" ht="15" customHeight="1" x14ac:dyDescent="0.25">
      <c r="A127" s="32"/>
      <c r="B127" s="76"/>
      <c r="C127" s="84" t="s">
        <v>58</v>
      </c>
      <c r="D127" s="84"/>
      <c r="E127" s="84"/>
      <c r="F127" s="84"/>
      <c r="G127" s="84"/>
      <c r="H127" s="71"/>
      <c r="I127" s="84" t="s">
        <v>64</v>
      </c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5">
        <f>'[4]D1.4.4 - Elektroinstalace...'!$J$30</f>
        <v>0</v>
      </c>
      <c r="AG127" s="86"/>
      <c r="AH127" s="86"/>
      <c r="AI127" s="86"/>
      <c r="AJ127" s="86"/>
      <c r="AK127" s="86"/>
      <c r="AL127" s="86"/>
      <c r="AM127" s="85">
        <f t="shared" si="5"/>
        <v>0</v>
      </c>
      <c r="AN127" s="86"/>
      <c r="AO127" s="87"/>
      <c r="AV127" s="18"/>
      <c r="AW127" s="18"/>
    </row>
    <row r="128" spans="1:49" ht="15" customHeight="1" x14ac:dyDescent="0.25">
      <c r="A128" s="32"/>
      <c r="B128" s="76"/>
      <c r="C128" s="84" t="s">
        <v>58</v>
      </c>
      <c r="D128" s="84"/>
      <c r="E128" s="84"/>
      <c r="F128" s="84"/>
      <c r="G128" s="84"/>
      <c r="H128" s="71"/>
      <c r="I128" s="84" t="s">
        <v>65</v>
      </c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5">
        <f>'[4]D1.4.5 - Měření a regulac...'!$J$30</f>
        <v>92435</v>
      </c>
      <c r="AG128" s="86"/>
      <c r="AH128" s="86"/>
      <c r="AI128" s="86"/>
      <c r="AJ128" s="86"/>
      <c r="AK128" s="86"/>
      <c r="AL128" s="86"/>
      <c r="AM128" s="85">
        <f t="shared" si="5"/>
        <v>111846.34999999999</v>
      </c>
      <c r="AN128" s="86"/>
      <c r="AO128" s="87"/>
      <c r="AV128" s="18"/>
      <c r="AW128" s="18"/>
    </row>
    <row r="129" spans="1:49" ht="15.75" x14ac:dyDescent="0.25">
      <c r="A129" s="32"/>
      <c r="B129" s="76"/>
      <c r="C129" s="84"/>
      <c r="D129" s="84"/>
      <c r="E129" s="84"/>
      <c r="F129" s="84"/>
      <c r="G129" s="84"/>
      <c r="H129" s="71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85"/>
      <c r="AG129" s="86"/>
      <c r="AH129" s="86"/>
      <c r="AI129" s="86"/>
      <c r="AJ129" s="86"/>
      <c r="AK129" s="86"/>
      <c r="AL129" s="86"/>
      <c r="AM129" s="85"/>
      <c r="AN129" s="86"/>
      <c r="AO129" s="87"/>
      <c r="AV129" s="18"/>
      <c r="AW129" s="18"/>
    </row>
    <row r="130" spans="1:49" ht="15.75" x14ac:dyDescent="0.25">
      <c r="A130" s="32"/>
      <c r="B130" s="76"/>
      <c r="C130" s="98" t="s">
        <v>59</v>
      </c>
      <c r="D130" s="98"/>
      <c r="E130" s="98"/>
      <c r="F130" s="98"/>
      <c r="G130" s="98"/>
      <c r="H130" s="80"/>
      <c r="I130" s="99" t="s">
        <v>55</v>
      </c>
      <c r="J130" s="99"/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U130" s="99"/>
      <c r="V130" s="99"/>
      <c r="W130" s="99"/>
      <c r="X130" s="99"/>
      <c r="Y130" s="99"/>
      <c r="Z130" s="99"/>
      <c r="AA130" s="99"/>
      <c r="AB130" s="99"/>
      <c r="AC130" s="99"/>
      <c r="AD130" s="99"/>
      <c r="AE130" s="99"/>
      <c r="AF130" s="100">
        <f>AF131+AF132+AF133+AF134+AF135+AF136</f>
        <v>676200</v>
      </c>
      <c r="AG130" s="100"/>
      <c r="AH130" s="100"/>
      <c r="AI130" s="100"/>
      <c r="AJ130" s="100"/>
      <c r="AK130" s="100"/>
      <c r="AL130" s="100"/>
      <c r="AM130" s="101">
        <f>AM131+AM132+AM133+AM134+AM135+AM136</f>
        <v>818202</v>
      </c>
      <c r="AN130" s="101"/>
      <c r="AO130" s="102"/>
      <c r="AV130" s="18"/>
      <c r="AW130" s="18"/>
    </row>
    <row r="131" spans="1:49" ht="15" customHeight="1" x14ac:dyDescent="0.25">
      <c r="A131" s="32"/>
      <c r="B131" s="76"/>
      <c r="C131" s="84" t="s">
        <v>59</v>
      </c>
      <c r="D131" s="84"/>
      <c r="E131" s="84"/>
      <c r="F131" s="84"/>
      <c r="G131" s="84"/>
      <c r="H131" s="71"/>
      <c r="I131" s="84" t="s">
        <v>54</v>
      </c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5">
        <f>'[5]D1.1 - Stavba - DP05'!$J$30</f>
        <v>0</v>
      </c>
      <c r="AG131" s="86"/>
      <c r="AH131" s="86"/>
      <c r="AI131" s="86"/>
      <c r="AJ131" s="86"/>
      <c r="AK131" s="86"/>
      <c r="AL131" s="86"/>
      <c r="AM131" s="85">
        <f>AF131*1.21</f>
        <v>0</v>
      </c>
      <c r="AN131" s="86"/>
      <c r="AO131" s="87"/>
      <c r="AV131" s="18"/>
      <c r="AW131" s="18"/>
    </row>
    <row r="132" spans="1:49" ht="15" customHeight="1" x14ac:dyDescent="0.25">
      <c r="A132" s="32"/>
      <c r="B132" s="76"/>
      <c r="C132" s="84" t="s">
        <v>59</v>
      </c>
      <c r="D132" s="84"/>
      <c r="E132" s="84"/>
      <c r="F132" s="84"/>
      <c r="G132" s="84"/>
      <c r="H132" s="71"/>
      <c r="I132" s="84" t="s">
        <v>62</v>
      </c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5">
        <f>'[5]D1.4.1 - Zdravotně techni...'!$J$30</f>
        <v>0</v>
      </c>
      <c r="AG132" s="86"/>
      <c r="AH132" s="86"/>
      <c r="AI132" s="86"/>
      <c r="AJ132" s="86"/>
      <c r="AK132" s="86"/>
      <c r="AL132" s="86"/>
      <c r="AM132" s="85">
        <f t="shared" ref="AM132:AM136" si="6">AF132*1.21</f>
        <v>0</v>
      </c>
      <c r="AN132" s="86"/>
      <c r="AO132" s="87"/>
      <c r="AV132" s="18"/>
      <c r="AW132" s="18"/>
    </row>
    <row r="133" spans="1:49" ht="15" customHeight="1" x14ac:dyDescent="0.25">
      <c r="A133" s="32"/>
      <c r="B133" s="76"/>
      <c r="C133" s="84" t="s">
        <v>59</v>
      </c>
      <c r="D133" s="84"/>
      <c r="E133" s="84"/>
      <c r="F133" s="84"/>
      <c r="G133" s="84"/>
      <c r="H133" s="71"/>
      <c r="I133" s="84" t="s">
        <v>63</v>
      </c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5">
        <f>'[5]D1.4.2 - Chlazení - DP05'!$J$30</f>
        <v>0</v>
      </c>
      <c r="AG133" s="86"/>
      <c r="AH133" s="86"/>
      <c r="AI133" s="86"/>
      <c r="AJ133" s="86"/>
      <c r="AK133" s="86"/>
      <c r="AL133" s="86"/>
      <c r="AM133" s="85">
        <f t="shared" si="6"/>
        <v>0</v>
      </c>
      <c r="AN133" s="86"/>
      <c r="AO133" s="87"/>
      <c r="AV133" s="18"/>
      <c r="AW133" s="18"/>
    </row>
    <row r="134" spans="1:49" ht="15" customHeight="1" x14ac:dyDescent="0.25">
      <c r="A134" s="32"/>
      <c r="B134" s="76"/>
      <c r="C134" s="84" t="s">
        <v>59</v>
      </c>
      <c r="D134" s="84"/>
      <c r="E134" s="84"/>
      <c r="F134" s="84"/>
      <c r="G134" s="84"/>
      <c r="H134" s="71"/>
      <c r="I134" s="84" t="s">
        <v>64</v>
      </c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5">
        <f>'[5]D1.4.4 - Elektroinstalace...'!$J$30</f>
        <v>510790</v>
      </c>
      <c r="AG134" s="86"/>
      <c r="AH134" s="86"/>
      <c r="AI134" s="86"/>
      <c r="AJ134" s="86"/>
      <c r="AK134" s="86"/>
      <c r="AL134" s="86"/>
      <c r="AM134" s="85">
        <f t="shared" si="6"/>
        <v>618055.9</v>
      </c>
      <c r="AN134" s="86"/>
      <c r="AO134" s="87"/>
      <c r="AV134" s="18"/>
      <c r="AW134" s="18"/>
    </row>
    <row r="135" spans="1:49" ht="15" customHeight="1" x14ac:dyDescent="0.25">
      <c r="A135" s="32"/>
      <c r="B135" s="76"/>
      <c r="C135" s="84" t="s">
        <v>59</v>
      </c>
      <c r="D135" s="84"/>
      <c r="E135" s="84"/>
      <c r="F135" s="84"/>
      <c r="G135" s="84"/>
      <c r="H135" s="71"/>
      <c r="I135" s="84" t="s">
        <v>65</v>
      </c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5">
        <f>'[5]D1.4.5 - Měření a regulac...'!$J$30</f>
        <v>165410</v>
      </c>
      <c r="AG135" s="86"/>
      <c r="AH135" s="86"/>
      <c r="AI135" s="86"/>
      <c r="AJ135" s="86"/>
      <c r="AK135" s="86"/>
      <c r="AL135" s="86"/>
      <c r="AM135" s="85">
        <f t="shared" si="6"/>
        <v>200146.1</v>
      </c>
      <c r="AN135" s="86"/>
      <c r="AO135" s="87"/>
      <c r="AV135" s="18"/>
      <c r="AW135" s="18"/>
    </row>
    <row r="136" spans="1:49" ht="15" customHeight="1" x14ac:dyDescent="0.25">
      <c r="A136" s="32"/>
      <c r="B136" s="76"/>
      <c r="C136" s="84" t="s">
        <v>59</v>
      </c>
      <c r="D136" s="84"/>
      <c r="E136" s="84"/>
      <c r="F136" s="84"/>
      <c r="G136" s="84"/>
      <c r="H136" s="71"/>
      <c r="I136" s="84" t="s">
        <v>60</v>
      </c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  <c r="AF136" s="85">
        <f>'[5]D1.4.6 - Stínění - DP05'!$J$30</f>
        <v>0</v>
      </c>
      <c r="AG136" s="86"/>
      <c r="AH136" s="86"/>
      <c r="AI136" s="86"/>
      <c r="AJ136" s="86"/>
      <c r="AK136" s="86"/>
      <c r="AL136" s="86"/>
      <c r="AM136" s="85">
        <f t="shared" si="6"/>
        <v>0</v>
      </c>
      <c r="AN136" s="86"/>
      <c r="AO136" s="87"/>
      <c r="AV136" s="18"/>
      <c r="AW136" s="18"/>
    </row>
    <row r="137" spans="1:49" ht="15.75" x14ac:dyDescent="0.25">
      <c r="A137" s="32"/>
      <c r="B137" s="76"/>
      <c r="C137" s="84"/>
      <c r="D137" s="84"/>
      <c r="E137" s="84"/>
      <c r="F137" s="84"/>
      <c r="G137" s="84"/>
      <c r="H137" s="71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85"/>
      <c r="AG137" s="86"/>
      <c r="AH137" s="86"/>
      <c r="AI137" s="86"/>
      <c r="AJ137" s="86"/>
      <c r="AK137" s="86"/>
      <c r="AL137" s="86"/>
      <c r="AM137" s="85"/>
      <c r="AN137" s="86"/>
      <c r="AO137" s="87"/>
      <c r="AV137" s="18"/>
      <c r="AW137" s="18"/>
    </row>
    <row r="138" spans="1:49" ht="15.75" x14ac:dyDescent="0.25">
      <c r="A138" s="32"/>
      <c r="B138" s="76"/>
      <c r="C138" s="98" t="s">
        <v>61</v>
      </c>
      <c r="D138" s="98"/>
      <c r="E138" s="98"/>
      <c r="F138" s="98"/>
      <c r="G138" s="98"/>
      <c r="H138" s="80"/>
      <c r="I138" s="99" t="s">
        <v>55</v>
      </c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  <c r="Z138" s="99"/>
      <c r="AA138" s="99"/>
      <c r="AB138" s="99"/>
      <c r="AC138" s="99"/>
      <c r="AD138" s="99"/>
      <c r="AE138" s="99"/>
      <c r="AF138" s="100">
        <f>AF139+AF140+AF141+AF142+AF143+AF144</f>
        <v>600215</v>
      </c>
      <c r="AG138" s="100"/>
      <c r="AH138" s="100"/>
      <c r="AI138" s="100"/>
      <c r="AJ138" s="100"/>
      <c r="AK138" s="100"/>
      <c r="AL138" s="100"/>
      <c r="AM138" s="101">
        <f>AM139+AM140+AM141+AM142+AM143+AM144</f>
        <v>726260.14999999991</v>
      </c>
      <c r="AN138" s="101"/>
      <c r="AO138" s="102"/>
      <c r="AV138" s="18"/>
      <c r="AW138" s="18"/>
    </row>
    <row r="139" spans="1:49" ht="15" customHeight="1" x14ac:dyDescent="0.25">
      <c r="A139" s="32"/>
      <c r="B139" s="76"/>
      <c r="C139" s="84" t="s">
        <v>61</v>
      </c>
      <c r="D139" s="84"/>
      <c r="E139" s="84"/>
      <c r="F139" s="84"/>
      <c r="G139" s="84"/>
      <c r="H139" s="71"/>
      <c r="I139" s="84" t="s">
        <v>54</v>
      </c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4"/>
      <c r="AD139" s="84"/>
      <c r="AE139" s="84"/>
      <c r="AF139" s="85">
        <f>'[6]D1.1 - Stavba - DP06'!$J$30</f>
        <v>0</v>
      </c>
      <c r="AG139" s="86"/>
      <c r="AH139" s="86"/>
      <c r="AI139" s="86"/>
      <c r="AJ139" s="86"/>
      <c r="AK139" s="86"/>
      <c r="AL139" s="86"/>
      <c r="AM139" s="85">
        <f>AF139*1.21</f>
        <v>0</v>
      </c>
      <c r="AN139" s="86"/>
      <c r="AO139" s="87"/>
      <c r="AV139" s="18"/>
      <c r="AW139" s="18"/>
    </row>
    <row r="140" spans="1:49" ht="15" customHeight="1" x14ac:dyDescent="0.25">
      <c r="A140" s="32"/>
      <c r="B140" s="76"/>
      <c r="C140" s="84" t="s">
        <v>61</v>
      </c>
      <c r="D140" s="84"/>
      <c r="E140" s="84"/>
      <c r="F140" s="84"/>
      <c r="G140" s="84"/>
      <c r="H140" s="71"/>
      <c r="I140" s="84" t="s">
        <v>62</v>
      </c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5">
        <f>'[6]D1.4.1 - Zdravotně techni...'!$J$30</f>
        <v>0</v>
      </c>
      <c r="AG140" s="86"/>
      <c r="AH140" s="86"/>
      <c r="AI140" s="86"/>
      <c r="AJ140" s="86"/>
      <c r="AK140" s="86"/>
      <c r="AL140" s="86"/>
      <c r="AM140" s="85">
        <f t="shared" ref="AM140:AM144" si="7">AF140*1.21</f>
        <v>0</v>
      </c>
      <c r="AN140" s="86"/>
      <c r="AO140" s="87"/>
      <c r="AV140" s="18"/>
      <c r="AW140" s="18"/>
    </row>
    <row r="141" spans="1:49" ht="15" customHeight="1" x14ac:dyDescent="0.25">
      <c r="A141" s="32"/>
      <c r="B141" s="76"/>
      <c r="C141" s="84" t="s">
        <v>61</v>
      </c>
      <c r="D141" s="84"/>
      <c r="E141" s="84"/>
      <c r="F141" s="84"/>
      <c r="G141" s="84"/>
      <c r="H141" s="71"/>
      <c r="I141" s="84" t="s">
        <v>63</v>
      </c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  <c r="W141" s="84"/>
      <c r="X141" s="84"/>
      <c r="Y141" s="84"/>
      <c r="Z141" s="84"/>
      <c r="AA141" s="84"/>
      <c r="AB141" s="84"/>
      <c r="AC141" s="84"/>
      <c r="AD141" s="84"/>
      <c r="AE141" s="84"/>
      <c r="AF141" s="85">
        <f>'[6]D1.4.2 - Chlazení - DP06'!$J$30</f>
        <v>0</v>
      </c>
      <c r="AG141" s="86"/>
      <c r="AH141" s="86"/>
      <c r="AI141" s="86"/>
      <c r="AJ141" s="86"/>
      <c r="AK141" s="86"/>
      <c r="AL141" s="86"/>
      <c r="AM141" s="85">
        <f t="shared" si="7"/>
        <v>0</v>
      </c>
      <c r="AN141" s="86"/>
      <c r="AO141" s="87"/>
      <c r="AV141" s="18"/>
      <c r="AW141" s="18"/>
    </row>
    <row r="142" spans="1:49" ht="15" customHeight="1" x14ac:dyDescent="0.25">
      <c r="A142" s="32"/>
      <c r="B142" s="76"/>
      <c r="C142" s="84" t="s">
        <v>61</v>
      </c>
      <c r="D142" s="84"/>
      <c r="E142" s="84"/>
      <c r="F142" s="84"/>
      <c r="G142" s="84"/>
      <c r="H142" s="71"/>
      <c r="I142" s="97" t="s">
        <v>64</v>
      </c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85">
        <f>'[6]D1.4.4 - Elektroinstalace...'!$J$30</f>
        <v>429940</v>
      </c>
      <c r="AG142" s="86"/>
      <c r="AH142" s="86"/>
      <c r="AI142" s="86"/>
      <c r="AJ142" s="86"/>
      <c r="AK142" s="86"/>
      <c r="AL142" s="86"/>
      <c r="AM142" s="85">
        <f t="shared" si="7"/>
        <v>520227.39999999997</v>
      </c>
      <c r="AN142" s="86"/>
      <c r="AO142" s="87"/>
      <c r="AV142" s="18"/>
      <c r="AW142" s="18"/>
    </row>
    <row r="143" spans="1:49" ht="15" customHeight="1" x14ac:dyDescent="0.25">
      <c r="A143" s="32"/>
      <c r="B143" s="76"/>
      <c r="C143" s="84" t="s">
        <v>61</v>
      </c>
      <c r="D143" s="84"/>
      <c r="E143" s="84"/>
      <c r="F143" s="84"/>
      <c r="G143" s="84"/>
      <c r="H143" s="71"/>
      <c r="I143" s="84" t="s">
        <v>65</v>
      </c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  <c r="W143" s="84"/>
      <c r="X143" s="84"/>
      <c r="Y143" s="84"/>
      <c r="Z143" s="84"/>
      <c r="AA143" s="84"/>
      <c r="AB143" s="84"/>
      <c r="AC143" s="84"/>
      <c r="AD143" s="84"/>
      <c r="AE143" s="84"/>
      <c r="AF143" s="85">
        <f>'[6]D1.4.5 - Měření a regulac...'!$J$30</f>
        <v>170275</v>
      </c>
      <c r="AG143" s="86"/>
      <c r="AH143" s="86"/>
      <c r="AI143" s="86"/>
      <c r="AJ143" s="86"/>
      <c r="AK143" s="86"/>
      <c r="AL143" s="86"/>
      <c r="AM143" s="85">
        <f t="shared" si="7"/>
        <v>206032.75</v>
      </c>
      <c r="AN143" s="86"/>
      <c r="AO143" s="87"/>
      <c r="AV143" s="18"/>
      <c r="AW143" s="18"/>
    </row>
    <row r="144" spans="1:49" ht="15" customHeight="1" x14ac:dyDescent="0.25">
      <c r="A144" s="32"/>
      <c r="B144" s="76"/>
      <c r="C144" s="84" t="s">
        <v>61</v>
      </c>
      <c r="D144" s="84"/>
      <c r="E144" s="84"/>
      <c r="F144" s="84"/>
      <c r="G144" s="84"/>
      <c r="H144" s="71"/>
      <c r="I144" s="84" t="s">
        <v>60</v>
      </c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4"/>
      <c r="Z144" s="84"/>
      <c r="AA144" s="84"/>
      <c r="AB144" s="84"/>
      <c r="AC144" s="84"/>
      <c r="AD144" s="84"/>
      <c r="AE144" s="84"/>
      <c r="AF144" s="85">
        <f>'[6]D1.4.6 - Stínění - DP06'!$J$30</f>
        <v>0</v>
      </c>
      <c r="AG144" s="86"/>
      <c r="AH144" s="86"/>
      <c r="AI144" s="86"/>
      <c r="AJ144" s="86"/>
      <c r="AK144" s="86"/>
      <c r="AL144" s="86"/>
      <c r="AM144" s="85">
        <f t="shared" si="7"/>
        <v>0</v>
      </c>
      <c r="AN144" s="86"/>
      <c r="AO144" s="87"/>
      <c r="AV144" s="18"/>
      <c r="AW144" s="18"/>
    </row>
    <row r="145" spans="1:49" ht="15.75" x14ac:dyDescent="0.25">
      <c r="A145" s="32"/>
      <c r="B145" s="76"/>
      <c r="C145" s="84"/>
      <c r="D145" s="84"/>
      <c r="E145" s="84"/>
      <c r="F145" s="84"/>
      <c r="G145" s="84"/>
      <c r="H145" s="71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85"/>
      <c r="AG145" s="86"/>
      <c r="AH145" s="86"/>
      <c r="AI145" s="86"/>
      <c r="AJ145" s="86"/>
      <c r="AK145" s="86"/>
      <c r="AL145" s="86"/>
      <c r="AM145" s="85"/>
      <c r="AN145" s="86"/>
      <c r="AO145" s="87"/>
      <c r="AV145" s="18"/>
      <c r="AW145" s="18"/>
    </row>
    <row r="146" spans="1:49" ht="15.75" x14ac:dyDescent="0.25">
      <c r="A146" s="32"/>
      <c r="B146" s="76"/>
      <c r="C146" s="98" t="s">
        <v>66</v>
      </c>
      <c r="D146" s="98"/>
      <c r="E146" s="98"/>
      <c r="F146" s="98"/>
      <c r="G146" s="98"/>
      <c r="H146" s="80"/>
      <c r="I146" s="99" t="s">
        <v>55</v>
      </c>
      <c r="J146" s="99"/>
      <c r="K146" s="99"/>
      <c r="L146" s="99"/>
      <c r="M146" s="99"/>
      <c r="N146" s="99"/>
      <c r="O146" s="99"/>
      <c r="P146" s="99"/>
      <c r="Q146" s="99"/>
      <c r="R146" s="99"/>
      <c r="S146" s="99"/>
      <c r="T146" s="99"/>
      <c r="U146" s="99"/>
      <c r="V146" s="99"/>
      <c r="W146" s="99"/>
      <c r="X146" s="99"/>
      <c r="Y146" s="99"/>
      <c r="Z146" s="99"/>
      <c r="AA146" s="99"/>
      <c r="AB146" s="99"/>
      <c r="AC146" s="99"/>
      <c r="AD146" s="99"/>
      <c r="AE146" s="99"/>
      <c r="AF146" s="100">
        <f>AF147+AF148+AF149+AF150+AF151+AF152+AF153</f>
        <v>309610</v>
      </c>
      <c r="AG146" s="100"/>
      <c r="AH146" s="100"/>
      <c r="AI146" s="100"/>
      <c r="AJ146" s="100"/>
      <c r="AK146" s="100"/>
      <c r="AL146" s="100"/>
      <c r="AM146" s="101">
        <f>AM147+AM148+AM149+AM150+AM151+AM152+AM153</f>
        <v>374628.1</v>
      </c>
      <c r="AN146" s="101"/>
      <c r="AO146" s="102"/>
      <c r="AV146" s="18"/>
      <c r="AW146" s="18"/>
    </row>
    <row r="147" spans="1:49" ht="15" customHeight="1" x14ac:dyDescent="0.25">
      <c r="A147" s="32"/>
      <c r="B147" s="76"/>
      <c r="C147" s="84" t="s">
        <v>66</v>
      </c>
      <c r="D147" s="84"/>
      <c r="E147" s="84"/>
      <c r="F147" s="84"/>
      <c r="G147" s="84"/>
      <c r="H147" s="71"/>
      <c r="I147" s="84" t="s">
        <v>54</v>
      </c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  <c r="W147" s="84"/>
      <c r="X147" s="84"/>
      <c r="Y147" s="84"/>
      <c r="Z147" s="84"/>
      <c r="AA147" s="84"/>
      <c r="AB147" s="84"/>
      <c r="AC147" s="84"/>
      <c r="AD147" s="84"/>
      <c r="AE147" s="84"/>
      <c r="AF147" s="85">
        <f>'[7]D1.1 - Stavba - DP07'!$J$30</f>
        <v>0</v>
      </c>
      <c r="AG147" s="86"/>
      <c r="AH147" s="86"/>
      <c r="AI147" s="86"/>
      <c r="AJ147" s="86"/>
      <c r="AK147" s="86"/>
      <c r="AL147" s="86"/>
      <c r="AM147" s="85">
        <f>AF147*1.21</f>
        <v>0</v>
      </c>
      <c r="AN147" s="86"/>
      <c r="AO147" s="87"/>
      <c r="AV147" s="18"/>
      <c r="AW147" s="18"/>
    </row>
    <row r="148" spans="1:49" ht="15" customHeight="1" x14ac:dyDescent="0.25">
      <c r="A148" s="32"/>
      <c r="B148" s="76"/>
      <c r="C148" s="84" t="s">
        <v>66</v>
      </c>
      <c r="D148" s="84"/>
      <c r="E148" s="84"/>
      <c r="F148" s="84"/>
      <c r="G148" s="84"/>
      <c r="H148" s="71"/>
      <c r="I148" s="84" t="s">
        <v>62</v>
      </c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  <c r="W148" s="84"/>
      <c r="X148" s="84"/>
      <c r="Y148" s="84"/>
      <c r="Z148" s="84"/>
      <c r="AA148" s="84"/>
      <c r="AB148" s="84"/>
      <c r="AC148" s="84"/>
      <c r="AD148" s="84"/>
      <c r="AE148" s="84"/>
      <c r="AF148" s="85">
        <f>'[7]D1.4.1 - Zdravotně techni...'!$J$30</f>
        <v>0</v>
      </c>
      <c r="AG148" s="86"/>
      <c r="AH148" s="86"/>
      <c r="AI148" s="86"/>
      <c r="AJ148" s="86"/>
      <c r="AK148" s="86"/>
      <c r="AL148" s="86"/>
      <c r="AM148" s="85">
        <f t="shared" ref="AM148:AM153" si="8">AF148*1.21</f>
        <v>0</v>
      </c>
      <c r="AN148" s="86"/>
      <c r="AO148" s="87"/>
      <c r="AV148" s="18"/>
      <c r="AW148" s="18"/>
    </row>
    <row r="149" spans="1:49" ht="15" customHeight="1" x14ac:dyDescent="0.25">
      <c r="A149" s="32"/>
      <c r="B149" s="76"/>
      <c r="C149" s="84" t="s">
        <v>66</v>
      </c>
      <c r="D149" s="84"/>
      <c r="E149" s="84"/>
      <c r="F149" s="84"/>
      <c r="G149" s="84"/>
      <c r="H149" s="71"/>
      <c r="I149" s="84" t="s">
        <v>63</v>
      </c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  <c r="W149" s="84"/>
      <c r="X149" s="84"/>
      <c r="Y149" s="84"/>
      <c r="Z149" s="84"/>
      <c r="AA149" s="84"/>
      <c r="AB149" s="84"/>
      <c r="AC149" s="84"/>
      <c r="AD149" s="84"/>
      <c r="AE149" s="84"/>
      <c r="AF149" s="85">
        <f>'[7]D1.4.2 - Chlazení - DP07'!$J$30</f>
        <v>0</v>
      </c>
      <c r="AG149" s="86"/>
      <c r="AH149" s="86"/>
      <c r="AI149" s="86"/>
      <c r="AJ149" s="86"/>
      <c r="AK149" s="86"/>
      <c r="AL149" s="86"/>
      <c r="AM149" s="85">
        <f t="shared" si="8"/>
        <v>0</v>
      </c>
      <c r="AN149" s="86"/>
      <c r="AO149" s="87"/>
      <c r="AV149" s="18"/>
      <c r="AW149" s="18"/>
    </row>
    <row r="150" spans="1:49" ht="15" customHeight="1" x14ac:dyDescent="0.25">
      <c r="A150" s="32"/>
      <c r="B150" s="76"/>
      <c r="C150" s="84" t="s">
        <v>66</v>
      </c>
      <c r="D150" s="84"/>
      <c r="E150" s="84"/>
      <c r="F150" s="84"/>
      <c r="G150" s="84"/>
      <c r="H150" s="71"/>
      <c r="I150" s="84" t="s">
        <v>67</v>
      </c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  <c r="W150" s="84"/>
      <c r="X150" s="84"/>
      <c r="Y150" s="84"/>
      <c r="Z150" s="84"/>
      <c r="AA150" s="84"/>
      <c r="AB150" s="84"/>
      <c r="AC150" s="84"/>
      <c r="AD150" s="84"/>
      <c r="AE150" s="84"/>
      <c r="AF150" s="85">
        <f>'[7]D1.4.3 - Vzduchotechnika ...'!$J$30</f>
        <v>0</v>
      </c>
      <c r="AG150" s="86"/>
      <c r="AH150" s="86"/>
      <c r="AI150" s="86"/>
      <c r="AJ150" s="86"/>
      <c r="AK150" s="86"/>
      <c r="AL150" s="86"/>
      <c r="AM150" s="85">
        <f t="shared" si="8"/>
        <v>0</v>
      </c>
      <c r="AN150" s="86"/>
      <c r="AO150" s="87"/>
      <c r="AV150" s="18"/>
      <c r="AW150" s="18"/>
    </row>
    <row r="151" spans="1:49" ht="15" customHeight="1" x14ac:dyDescent="0.25">
      <c r="A151" s="32"/>
      <c r="B151" s="76"/>
      <c r="C151" s="84" t="s">
        <v>66</v>
      </c>
      <c r="D151" s="84"/>
      <c r="E151" s="84"/>
      <c r="F151" s="84"/>
      <c r="G151" s="84"/>
      <c r="H151" s="71"/>
      <c r="I151" s="84" t="s">
        <v>64</v>
      </c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  <c r="W151" s="84"/>
      <c r="X151" s="84"/>
      <c r="Y151" s="84"/>
      <c r="Z151" s="84"/>
      <c r="AA151" s="84"/>
      <c r="AB151" s="84"/>
      <c r="AC151" s="84"/>
      <c r="AD151" s="84"/>
      <c r="AE151" s="84"/>
      <c r="AF151" s="85">
        <f>'[7]D1.4.4 - Elektroinstalace...'!$J$30</f>
        <v>246365</v>
      </c>
      <c r="AG151" s="86"/>
      <c r="AH151" s="86"/>
      <c r="AI151" s="86"/>
      <c r="AJ151" s="86"/>
      <c r="AK151" s="86"/>
      <c r="AL151" s="86"/>
      <c r="AM151" s="85">
        <f t="shared" si="8"/>
        <v>298101.64999999997</v>
      </c>
      <c r="AN151" s="86"/>
      <c r="AO151" s="87"/>
      <c r="AV151" s="18"/>
      <c r="AW151" s="18"/>
    </row>
    <row r="152" spans="1:49" ht="15" customHeight="1" x14ac:dyDescent="0.25">
      <c r="A152" s="32"/>
      <c r="B152" s="76"/>
      <c r="C152" s="84" t="s">
        <v>66</v>
      </c>
      <c r="D152" s="84"/>
      <c r="E152" s="84"/>
      <c r="F152" s="84"/>
      <c r="G152" s="84"/>
      <c r="H152" s="71"/>
      <c r="I152" s="84" t="s">
        <v>65</v>
      </c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  <c r="W152" s="84"/>
      <c r="X152" s="84"/>
      <c r="Y152" s="84"/>
      <c r="Z152" s="84"/>
      <c r="AA152" s="84"/>
      <c r="AB152" s="84"/>
      <c r="AC152" s="84"/>
      <c r="AD152" s="84"/>
      <c r="AE152" s="84"/>
      <c r="AF152" s="85">
        <f>'[7]D1.4.5 - Měření a regulac...'!$J$30</f>
        <v>63245</v>
      </c>
      <c r="AG152" s="86"/>
      <c r="AH152" s="86"/>
      <c r="AI152" s="86"/>
      <c r="AJ152" s="86"/>
      <c r="AK152" s="86"/>
      <c r="AL152" s="86"/>
      <c r="AM152" s="85">
        <f t="shared" si="8"/>
        <v>76526.45</v>
      </c>
      <c r="AN152" s="86"/>
      <c r="AO152" s="87"/>
      <c r="AV152" s="18"/>
      <c r="AW152" s="18"/>
    </row>
    <row r="153" spans="1:49" ht="15" customHeight="1" x14ac:dyDescent="0.25">
      <c r="A153" s="32"/>
      <c r="B153" s="76"/>
      <c r="C153" s="84" t="s">
        <v>66</v>
      </c>
      <c r="D153" s="84"/>
      <c r="E153" s="84"/>
      <c r="F153" s="84"/>
      <c r="G153" s="84"/>
      <c r="H153" s="71"/>
      <c r="I153" s="84" t="s">
        <v>60</v>
      </c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  <c r="W153" s="84"/>
      <c r="X153" s="84"/>
      <c r="Y153" s="84"/>
      <c r="Z153" s="84"/>
      <c r="AA153" s="84"/>
      <c r="AB153" s="84"/>
      <c r="AC153" s="84"/>
      <c r="AD153" s="84"/>
      <c r="AE153" s="84"/>
      <c r="AF153" s="85">
        <f>'[7]D1.4.6 - Stínění - DP07'!$J$30</f>
        <v>0</v>
      </c>
      <c r="AG153" s="86"/>
      <c r="AH153" s="86"/>
      <c r="AI153" s="86"/>
      <c r="AJ153" s="86"/>
      <c r="AK153" s="86"/>
      <c r="AL153" s="86"/>
      <c r="AM153" s="85">
        <f t="shared" si="8"/>
        <v>0</v>
      </c>
      <c r="AN153" s="86"/>
      <c r="AO153" s="87"/>
      <c r="AV153" s="18"/>
      <c r="AW153" s="18"/>
    </row>
    <row r="154" spans="1:49" ht="15.75" x14ac:dyDescent="0.25">
      <c r="A154" s="32"/>
      <c r="B154" s="76"/>
      <c r="C154" s="84"/>
      <c r="D154" s="84"/>
      <c r="E154" s="84"/>
      <c r="F154" s="84"/>
      <c r="G154" s="84"/>
      <c r="H154" s="71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85"/>
      <c r="AG154" s="86"/>
      <c r="AH154" s="86"/>
      <c r="AI154" s="86"/>
      <c r="AJ154" s="86"/>
      <c r="AK154" s="86"/>
      <c r="AL154" s="86"/>
      <c r="AM154" s="85"/>
      <c r="AN154" s="86"/>
      <c r="AO154" s="87"/>
      <c r="AV154" s="18"/>
      <c r="AW154" s="18"/>
    </row>
    <row r="155" spans="1:49" ht="15.75" x14ac:dyDescent="0.25">
      <c r="A155" s="32"/>
      <c r="B155" s="76"/>
      <c r="C155" s="98" t="s">
        <v>68</v>
      </c>
      <c r="D155" s="98"/>
      <c r="E155" s="98"/>
      <c r="F155" s="98"/>
      <c r="G155" s="98"/>
      <c r="H155" s="80"/>
      <c r="I155" s="99" t="s">
        <v>55</v>
      </c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99"/>
      <c r="Y155" s="99"/>
      <c r="Z155" s="99"/>
      <c r="AA155" s="99"/>
      <c r="AB155" s="99"/>
      <c r="AC155" s="99"/>
      <c r="AD155" s="99"/>
      <c r="AE155" s="99"/>
      <c r="AF155" s="100">
        <f>AF156+AF157+AF158+AF159+AF160+AF161</f>
        <v>449050</v>
      </c>
      <c r="AG155" s="100"/>
      <c r="AH155" s="100"/>
      <c r="AI155" s="100"/>
      <c r="AJ155" s="100"/>
      <c r="AK155" s="100"/>
      <c r="AL155" s="100"/>
      <c r="AM155" s="101">
        <f>AM156+AM157+AM158+AM159+AM160+AM161</f>
        <v>543350.5</v>
      </c>
      <c r="AN155" s="101"/>
      <c r="AO155" s="102"/>
      <c r="AV155" s="18"/>
      <c r="AW155" s="18"/>
    </row>
    <row r="156" spans="1:49" ht="15" customHeight="1" x14ac:dyDescent="0.25">
      <c r="A156" s="32"/>
      <c r="B156" s="76"/>
      <c r="C156" s="84" t="s">
        <v>68</v>
      </c>
      <c r="D156" s="84"/>
      <c r="E156" s="84"/>
      <c r="F156" s="84"/>
      <c r="G156" s="84"/>
      <c r="H156" s="71"/>
      <c r="I156" s="84" t="s">
        <v>54</v>
      </c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  <c r="V156" s="84"/>
      <c r="W156" s="84"/>
      <c r="X156" s="84"/>
      <c r="Y156" s="84"/>
      <c r="Z156" s="84"/>
      <c r="AA156" s="84"/>
      <c r="AB156" s="84"/>
      <c r="AC156" s="84"/>
      <c r="AD156" s="84"/>
      <c r="AE156" s="84"/>
      <c r="AF156" s="85">
        <f>'[8]D1.1 - Stavba - DP08'!$J$30</f>
        <v>0</v>
      </c>
      <c r="AG156" s="86"/>
      <c r="AH156" s="86"/>
      <c r="AI156" s="86"/>
      <c r="AJ156" s="86"/>
      <c r="AK156" s="86"/>
      <c r="AL156" s="86"/>
      <c r="AM156" s="85">
        <f>AF156*1.21</f>
        <v>0</v>
      </c>
      <c r="AN156" s="86"/>
      <c r="AO156" s="87"/>
      <c r="AV156" s="18"/>
      <c r="AW156" s="18"/>
    </row>
    <row r="157" spans="1:49" ht="15" customHeight="1" x14ac:dyDescent="0.25">
      <c r="A157" s="32"/>
      <c r="B157" s="76"/>
      <c r="C157" s="84" t="s">
        <v>68</v>
      </c>
      <c r="D157" s="84"/>
      <c r="E157" s="84"/>
      <c r="F157" s="84"/>
      <c r="G157" s="84"/>
      <c r="H157" s="71"/>
      <c r="I157" s="84" t="s">
        <v>62</v>
      </c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  <c r="W157" s="84"/>
      <c r="X157" s="84"/>
      <c r="Y157" s="84"/>
      <c r="Z157" s="84"/>
      <c r="AA157" s="84"/>
      <c r="AB157" s="84"/>
      <c r="AC157" s="84"/>
      <c r="AD157" s="84"/>
      <c r="AE157" s="84"/>
      <c r="AF157" s="85">
        <f>'[8]D1.4.1 - Zdravotně techni...'!$J$30</f>
        <v>0</v>
      </c>
      <c r="AG157" s="86"/>
      <c r="AH157" s="86"/>
      <c r="AI157" s="86"/>
      <c r="AJ157" s="86"/>
      <c r="AK157" s="86"/>
      <c r="AL157" s="86"/>
      <c r="AM157" s="85">
        <f t="shared" ref="AM157:AM161" si="9">AF157*1.21</f>
        <v>0</v>
      </c>
      <c r="AN157" s="86"/>
      <c r="AO157" s="87"/>
      <c r="AV157" s="18"/>
      <c r="AW157" s="18"/>
    </row>
    <row r="158" spans="1:49" ht="15" customHeight="1" x14ac:dyDescent="0.25">
      <c r="A158" s="32"/>
      <c r="B158" s="76"/>
      <c r="C158" s="84" t="s">
        <v>68</v>
      </c>
      <c r="D158" s="84"/>
      <c r="E158" s="84"/>
      <c r="F158" s="84"/>
      <c r="G158" s="84"/>
      <c r="H158" s="71"/>
      <c r="I158" s="84" t="s">
        <v>63</v>
      </c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  <c r="W158" s="84"/>
      <c r="X158" s="84"/>
      <c r="Y158" s="84"/>
      <c r="Z158" s="84"/>
      <c r="AA158" s="84"/>
      <c r="AB158" s="84"/>
      <c r="AC158" s="84"/>
      <c r="AD158" s="84"/>
      <c r="AE158" s="84"/>
      <c r="AF158" s="85">
        <f>'[8]D1.4.2 - Chlazení - DP08'!$J$30</f>
        <v>0</v>
      </c>
      <c r="AG158" s="86"/>
      <c r="AH158" s="86"/>
      <c r="AI158" s="86"/>
      <c r="AJ158" s="86"/>
      <c r="AK158" s="86"/>
      <c r="AL158" s="86"/>
      <c r="AM158" s="85">
        <f t="shared" si="9"/>
        <v>0</v>
      </c>
      <c r="AN158" s="86"/>
      <c r="AO158" s="87"/>
      <c r="AV158" s="18"/>
      <c r="AW158" s="18"/>
    </row>
    <row r="159" spans="1:49" ht="15" customHeight="1" x14ac:dyDescent="0.25">
      <c r="A159" s="32"/>
      <c r="B159" s="76"/>
      <c r="C159" s="84" t="s">
        <v>68</v>
      </c>
      <c r="D159" s="84"/>
      <c r="E159" s="84"/>
      <c r="F159" s="84"/>
      <c r="G159" s="84"/>
      <c r="H159" s="71"/>
      <c r="I159" s="84" t="s">
        <v>64</v>
      </c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  <c r="V159" s="84"/>
      <c r="W159" s="84"/>
      <c r="X159" s="84"/>
      <c r="Y159" s="84"/>
      <c r="Z159" s="84"/>
      <c r="AA159" s="84"/>
      <c r="AB159" s="84"/>
      <c r="AC159" s="84"/>
      <c r="AD159" s="84"/>
      <c r="AE159" s="84"/>
      <c r="AF159" s="85">
        <f>'[8]D1.4.4 - Elektroinstalace...'!$J$30</f>
        <v>337155</v>
      </c>
      <c r="AG159" s="86"/>
      <c r="AH159" s="86"/>
      <c r="AI159" s="86"/>
      <c r="AJ159" s="86"/>
      <c r="AK159" s="86"/>
      <c r="AL159" s="86"/>
      <c r="AM159" s="85">
        <f t="shared" si="9"/>
        <v>407957.55</v>
      </c>
      <c r="AN159" s="86"/>
      <c r="AO159" s="87"/>
      <c r="AV159" s="18"/>
      <c r="AW159" s="18"/>
    </row>
    <row r="160" spans="1:49" ht="15" customHeight="1" x14ac:dyDescent="0.25">
      <c r="A160" s="32"/>
      <c r="B160" s="76"/>
      <c r="C160" s="84" t="s">
        <v>68</v>
      </c>
      <c r="D160" s="84"/>
      <c r="E160" s="84"/>
      <c r="F160" s="84"/>
      <c r="G160" s="84"/>
      <c r="H160" s="71"/>
      <c r="I160" s="84" t="s">
        <v>65</v>
      </c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  <c r="V160" s="84"/>
      <c r="W160" s="84"/>
      <c r="X160" s="84"/>
      <c r="Y160" s="84"/>
      <c r="Z160" s="84"/>
      <c r="AA160" s="84"/>
      <c r="AB160" s="84"/>
      <c r="AC160" s="84"/>
      <c r="AD160" s="84"/>
      <c r="AE160" s="84"/>
      <c r="AF160" s="85">
        <f>'[8]D1.4.5 - Měření a regulac...'!$J$30</f>
        <v>111895</v>
      </c>
      <c r="AG160" s="86"/>
      <c r="AH160" s="86"/>
      <c r="AI160" s="86"/>
      <c r="AJ160" s="86"/>
      <c r="AK160" s="86"/>
      <c r="AL160" s="86"/>
      <c r="AM160" s="85">
        <f t="shared" si="9"/>
        <v>135392.94999999998</v>
      </c>
      <c r="AN160" s="86"/>
      <c r="AO160" s="87"/>
      <c r="AV160" s="18"/>
      <c r="AW160" s="18"/>
    </row>
    <row r="161" spans="1:49" ht="15" customHeight="1" x14ac:dyDescent="0.25">
      <c r="A161" s="32"/>
      <c r="B161" s="76"/>
      <c r="C161" s="84" t="s">
        <v>68</v>
      </c>
      <c r="D161" s="84"/>
      <c r="E161" s="84"/>
      <c r="F161" s="84"/>
      <c r="G161" s="84"/>
      <c r="H161" s="71"/>
      <c r="I161" s="84" t="s">
        <v>60</v>
      </c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84"/>
      <c r="AD161" s="84"/>
      <c r="AE161" s="84"/>
      <c r="AF161" s="85">
        <f>'[8]D1.4.6 - Stínění - DP08'!$J$30</f>
        <v>0</v>
      </c>
      <c r="AG161" s="86"/>
      <c r="AH161" s="86"/>
      <c r="AI161" s="86"/>
      <c r="AJ161" s="86"/>
      <c r="AK161" s="86"/>
      <c r="AL161" s="86"/>
      <c r="AM161" s="85">
        <f t="shared" si="9"/>
        <v>0</v>
      </c>
      <c r="AN161" s="86"/>
      <c r="AO161" s="87"/>
      <c r="AV161" s="18"/>
      <c r="AW161" s="18"/>
    </row>
    <row r="162" spans="1:49" ht="15.75" x14ac:dyDescent="0.25">
      <c r="A162" s="32"/>
      <c r="B162" s="76"/>
      <c r="C162" s="84"/>
      <c r="D162" s="84"/>
      <c r="E162" s="84"/>
      <c r="F162" s="84"/>
      <c r="G162" s="84"/>
      <c r="H162" s="71"/>
      <c r="I162" s="97"/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85"/>
      <c r="AG162" s="86"/>
      <c r="AH162" s="86"/>
      <c r="AI162" s="86"/>
      <c r="AJ162" s="86"/>
      <c r="AK162" s="86"/>
      <c r="AL162" s="86"/>
      <c r="AM162" s="85"/>
      <c r="AN162" s="86"/>
      <c r="AO162" s="87"/>
      <c r="AV162" s="18"/>
      <c r="AW162" s="18"/>
    </row>
    <row r="163" spans="1:49" ht="15.75" x14ac:dyDescent="0.25">
      <c r="A163" s="32"/>
      <c r="B163" s="76"/>
      <c r="C163" s="98" t="s">
        <v>69</v>
      </c>
      <c r="D163" s="98"/>
      <c r="E163" s="98"/>
      <c r="F163" s="98"/>
      <c r="G163" s="98"/>
      <c r="H163" s="80"/>
      <c r="I163" s="99" t="s">
        <v>55</v>
      </c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99"/>
      <c r="Y163" s="99"/>
      <c r="Z163" s="99"/>
      <c r="AA163" s="99"/>
      <c r="AB163" s="99"/>
      <c r="AC163" s="99"/>
      <c r="AD163" s="99"/>
      <c r="AE163" s="99"/>
      <c r="AF163" s="100">
        <f>AF164+AF165+AF166+AF167+AF168+AF169</f>
        <v>424270</v>
      </c>
      <c r="AG163" s="100"/>
      <c r="AH163" s="100"/>
      <c r="AI163" s="100"/>
      <c r="AJ163" s="100"/>
      <c r="AK163" s="100"/>
      <c r="AL163" s="100"/>
      <c r="AM163" s="100">
        <f>AM164+AM165+AM166+AM167+AM168+AM169</f>
        <v>513366.69999999995</v>
      </c>
      <c r="AN163" s="100"/>
      <c r="AO163" s="103"/>
      <c r="AV163" s="18"/>
      <c r="AW163" s="18"/>
    </row>
    <row r="164" spans="1:49" ht="15" customHeight="1" x14ac:dyDescent="0.25">
      <c r="A164" s="32"/>
      <c r="B164" s="76"/>
      <c r="C164" s="84" t="s">
        <v>69</v>
      </c>
      <c r="D164" s="84"/>
      <c r="E164" s="84"/>
      <c r="F164" s="84"/>
      <c r="G164" s="84"/>
      <c r="H164" s="71"/>
      <c r="I164" s="84" t="s">
        <v>54</v>
      </c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5">
        <f>'[9]D1.1 - Stavba - DP09'!$J$30</f>
        <v>0</v>
      </c>
      <c r="AG164" s="86"/>
      <c r="AH164" s="86"/>
      <c r="AI164" s="86"/>
      <c r="AJ164" s="86"/>
      <c r="AK164" s="86"/>
      <c r="AL164" s="86"/>
      <c r="AM164" s="85">
        <f>AF164*1.21</f>
        <v>0</v>
      </c>
      <c r="AN164" s="86"/>
      <c r="AO164" s="87"/>
      <c r="AV164" s="18"/>
      <c r="AW164" s="18"/>
    </row>
    <row r="165" spans="1:49" ht="15" customHeight="1" x14ac:dyDescent="0.25">
      <c r="A165" s="32"/>
      <c r="B165" s="76"/>
      <c r="C165" s="84" t="s">
        <v>69</v>
      </c>
      <c r="D165" s="84"/>
      <c r="E165" s="84"/>
      <c r="F165" s="84"/>
      <c r="G165" s="84"/>
      <c r="H165" s="71"/>
      <c r="I165" s="84" t="s">
        <v>62</v>
      </c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  <c r="W165" s="84"/>
      <c r="X165" s="84"/>
      <c r="Y165" s="84"/>
      <c r="Z165" s="84"/>
      <c r="AA165" s="84"/>
      <c r="AB165" s="84"/>
      <c r="AC165" s="84"/>
      <c r="AD165" s="84"/>
      <c r="AE165" s="84"/>
      <c r="AF165" s="85">
        <f>'[9]D1.4.1 - Zdravotně techni...'!$J$30</f>
        <v>0</v>
      </c>
      <c r="AG165" s="86"/>
      <c r="AH165" s="86"/>
      <c r="AI165" s="86"/>
      <c r="AJ165" s="86"/>
      <c r="AK165" s="86"/>
      <c r="AL165" s="86"/>
      <c r="AM165" s="85">
        <f t="shared" ref="AM165:AM169" si="10">AF165*1.21</f>
        <v>0</v>
      </c>
      <c r="AN165" s="86"/>
      <c r="AO165" s="87"/>
      <c r="AV165" s="18"/>
      <c r="AW165" s="18"/>
    </row>
    <row r="166" spans="1:49" ht="15" customHeight="1" x14ac:dyDescent="0.25">
      <c r="A166" s="32"/>
      <c r="B166" s="76"/>
      <c r="C166" s="84" t="s">
        <v>69</v>
      </c>
      <c r="D166" s="84"/>
      <c r="E166" s="84"/>
      <c r="F166" s="84"/>
      <c r="G166" s="84"/>
      <c r="H166" s="71"/>
      <c r="I166" s="84" t="s">
        <v>63</v>
      </c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  <c r="V166" s="84"/>
      <c r="W166" s="84"/>
      <c r="X166" s="84"/>
      <c r="Y166" s="84"/>
      <c r="Z166" s="84"/>
      <c r="AA166" s="84"/>
      <c r="AB166" s="84"/>
      <c r="AC166" s="84"/>
      <c r="AD166" s="84"/>
      <c r="AE166" s="84"/>
      <c r="AF166" s="85">
        <f>'[9]D1.4.2 - Chlazení - DP09'!$J$30</f>
        <v>0</v>
      </c>
      <c r="AG166" s="86"/>
      <c r="AH166" s="86"/>
      <c r="AI166" s="86"/>
      <c r="AJ166" s="86"/>
      <c r="AK166" s="86"/>
      <c r="AL166" s="86"/>
      <c r="AM166" s="85">
        <f t="shared" si="10"/>
        <v>0</v>
      </c>
      <c r="AN166" s="86"/>
      <c r="AO166" s="87"/>
      <c r="AV166" s="18"/>
      <c r="AW166" s="18"/>
    </row>
    <row r="167" spans="1:49" ht="15" customHeight="1" x14ac:dyDescent="0.25">
      <c r="A167" s="32"/>
      <c r="B167" s="76"/>
      <c r="C167" s="84" t="s">
        <v>69</v>
      </c>
      <c r="D167" s="84"/>
      <c r="E167" s="84"/>
      <c r="F167" s="84"/>
      <c r="G167" s="84"/>
      <c r="H167" s="71"/>
      <c r="I167" s="84" t="s">
        <v>64</v>
      </c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  <c r="V167" s="84"/>
      <c r="W167" s="84"/>
      <c r="X167" s="84"/>
      <c r="Y167" s="84"/>
      <c r="Z167" s="84"/>
      <c r="AA167" s="84"/>
      <c r="AB167" s="84"/>
      <c r="AC167" s="84"/>
      <c r="AD167" s="84"/>
      <c r="AE167" s="84"/>
      <c r="AF167" s="85">
        <f>'[9]D1.4.4 - Elektroinstalace...'!$J$30</f>
        <v>317240</v>
      </c>
      <c r="AG167" s="86"/>
      <c r="AH167" s="86"/>
      <c r="AI167" s="86"/>
      <c r="AJ167" s="86"/>
      <c r="AK167" s="86"/>
      <c r="AL167" s="86"/>
      <c r="AM167" s="85">
        <f t="shared" si="10"/>
        <v>383860.39999999997</v>
      </c>
      <c r="AN167" s="86"/>
      <c r="AO167" s="87"/>
      <c r="AV167" s="18"/>
      <c r="AW167" s="18"/>
    </row>
    <row r="168" spans="1:49" ht="15" customHeight="1" x14ac:dyDescent="0.25">
      <c r="A168" s="32"/>
      <c r="B168" s="76"/>
      <c r="C168" s="84" t="s">
        <v>69</v>
      </c>
      <c r="D168" s="84"/>
      <c r="E168" s="84"/>
      <c r="F168" s="84"/>
      <c r="G168" s="84"/>
      <c r="H168" s="71"/>
      <c r="I168" s="84" t="s">
        <v>65</v>
      </c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  <c r="V168" s="84"/>
      <c r="W168" s="84"/>
      <c r="X168" s="84"/>
      <c r="Y168" s="84"/>
      <c r="Z168" s="84"/>
      <c r="AA168" s="84"/>
      <c r="AB168" s="84"/>
      <c r="AC168" s="84"/>
      <c r="AD168" s="84"/>
      <c r="AE168" s="84"/>
      <c r="AF168" s="85">
        <f>'[9]D1.4.5 - Měření a regulac...'!$J$30</f>
        <v>107030</v>
      </c>
      <c r="AG168" s="86"/>
      <c r="AH168" s="86"/>
      <c r="AI168" s="86"/>
      <c r="AJ168" s="86"/>
      <c r="AK168" s="86"/>
      <c r="AL168" s="86"/>
      <c r="AM168" s="85">
        <f t="shared" si="10"/>
        <v>129506.3</v>
      </c>
      <c r="AN168" s="86"/>
      <c r="AO168" s="87"/>
      <c r="AV168" s="18"/>
      <c r="AW168" s="18"/>
    </row>
    <row r="169" spans="1:49" ht="15" customHeight="1" x14ac:dyDescent="0.25">
      <c r="A169" s="32"/>
      <c r="B169" s="76"/>
      <c r="C169" s="84" t="s">
        <v>69</v>
      </c>
      <c r="D169" s="84"/>
      <c r="E169" s="84"/>
      <c r="F169" s="84"/>
      <c r="G169" s="84"/>
      <c r="H169" s="71"/>
      <c r="I169" s="84" t="s">
        <v>60</v>
      </c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  <c r="V169" s="84"/>
      <c r="W169" s="84"/>
      <c r="X169" s="84"/>
      <c r="Y169" s="84"/>
      <c r="Z169" s="84"/>
      <c r="AA169" s="84"/>
      <c r="AB169" s="84"/>
      <c r="AC169" s="84"/>
      <c r="AD169" s="84"/>
      <c r="AE169" s="84"/>
      <c r="AF169" s="85">
        <f>'[9]D1.4.6 - Stínění - DP09'!$J$30</f>
        <v>0</v>
      </c>
      <c r="AG169" s="86"/>
      <c r="AH169" s="86"/>
      <c r="AI169" s="86"/>
      <c r="AJ169" s="86"/>
      <c r="AK169" s="86"/>
      <c r="AL169" s="86"/>
      <c r="AM169" s="85">
        <f t="shared" si="10"/>
        <v>0</v>
      </c>
      <c r="AN169" s="86"/>
      <c r="AO169" s="87"/>
      <c r="AV169" s="18"/>
      <c r="AW169" s="18"/>
    </row>
    <row r="170" spans="1:49" ht="15.75" x14ac:dyDescent="0.25">
      <c r="A170" s="32"/>
      <c r="B170" s="76"/>
      <c r="C170" s="84"/>
      <c r="D170" s="84"/>
      <c r="E170" s="84"/>
      <c r="F170" s="84"/>
      <c r="G170" s="84"/>
      <c r="H170" s="71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85"/>
      <c r="AG170" s="86"/>
      <c r="AH170" s="86"/>
      <c r="AI170" s="86"/>
      <c r="AJ170" s="86"/>
      <c r="AK170" s="86"/>
      <c r="AL170" s="86"/>
      <c r="AM170" s="85"/>
      <c r="AN170" s="86"/>
      <c r="AO170" s="87"/>
      <c r="AV170" s="18"/>
      <c r="AW170" s="18"/>
    </row>
    <row r="171" spans="1:49" ht="15.75" x14ac:dyDescent="0.25">
      <c r="A171" s="32"/>
      <c r="B171" s="76"/>
      <c r="C171" s="98" t="s">
        <v>70</v>
      </c>
      <c r="D171" s="98"/>
      <c r="E171" s="98"/>
      <c r="F171" s="98"/>
      <c r="G171" s="98"/>
      <c r="H171" s="80"/>
      <c r="I171" s="99" t="s">
        <v>55</v>
      </c>
      <c r="J171" s="99"/>
      <c r="K171" s="99"/>
      <c r="L171" s="99"/>
      <c r="M171" s="99"/>
      <c r="N171" s="99"/>
      <c r="O171" s="99"/>
      <c r="P171" s="99"/>
      <c r="Q171" s="99"/>
      <c r="R171" s="99"/>
      <c r="S171" s="99"/>
      <c r="T171" s="99"/>
      <c r="U171" s="99"/>
      <c r="V171" s="99"/>
      <c r="W171" s="99"/>
      <c r="X171" s="99"/>
      <c r="Y171" s="99"/>
      <c r="Z171" s="99"/>
      <c r="AA171" s="99"/>
      <c r="AB171" s="99"/>
      <c r="AC171" s="99"/>
      <c r="AD171" s="99"/>
      <c r="AE171" s="99"/>
      <c r="AF171" s="100">
        <f>AF172+AF173+AF174+AF175+AF176+AF177</f>
        <v>341285</v>
      </c>
      <c r="AG171" s="100"/>
      <c r="AH171" s="100"/>
      <c r="AI171" s="100"/>
      <c r="AJ171" s="100"/>
      <c r="AK171" s="100"/>
      <c r="AL171" s="100"/>
      <c r="AM171" s="100">
        <f>AM172+AM173+AM174+AM175+AM176+AM177</f>
        <v>412954.85</v>
      </c>
      <c r="AN171" s="100"/>
      <c r="AO171" s="103"/>
      <c r="AV171" s="18"/>
      <c r="AW171" s="18"/>
    </row>
    <row r="172" spans="1:49" ht="15" customHeight="1" x14ac:dyDescent="0.25">
      <c r="A172" s="32"/>
      <c r="B172" s="76"/>
      <c r="C172" s="84" t="s">
        <v>70</v>
      </c>
      <c r="D172" s="84"/>
      <c r="E172" s="84"/>
      <c r="F172" s="84"/>
      <c r="G172" s="84"/>
      <c r="H172" s="71"/>
      <c r="I172" s="84" t="s">
        <v>54</v>
      </c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  <c r="V172" s="84"/>
      <c r="W172" s="84"/>
      <c r="X172" s="84"/>
      <c r="Y172" s="84"/>
      <c r="Z172" s="84"/>
      <c r="AA172" s="84"/>
      <c r="AB172" s="84"/>
      <c r="AC172" s="84"/>
      <c r="AD172" s="84"/>
      <c r="AE172" s="84"/>
      <c r="AF172" s="85">
        <f>'[10]D1.1 - Stavba - DP10'!$J$30</f>
        <v>0</v>
      </c>
      <c r="AG172" s="86"/>
      <c r="AH172" s="86"/>
      <c r="AI172" s="86"/>
      <c r="AJ172" s="86"/>
      <c r="AK172" s="86"/>
      <c r="AL172" s="86"/>
      <c r="AM172" s="85">
        <f>AF172*1.21</f>
        <v>0</v>
      </c>
      <c r="AN172" s="86"/>
      <c r="AO172" s="87"/>
      <c r="AV172" s="18"/>
      <c r="AW172" s="18"/>
    </row>
    <row r="173" spans="1:49" ht="15" customHeight="1" x14ac:dyDescent="0.25">
      <c r="A173" s="32"/>
      <c r="B173" s="76"/>
      <c r="C173" s="84" t="s">
        <v>70</v>
      </c>
      <c r="D173" s="84"/>
      <c r="E173" s="84"/>
      <c r="F173" s="84"/>
      <c r="G173" s="84"/>
      <c r="H173" s="71"/>
      <c r="I173" s="84" t="s">
        <v>62</v>
      </c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  <c r="W173" s="84"/>
      <c r="X173" s="84"/>
      <c r="Y173" s="84"/>
      <c r="Z173" s="84"/>
      <c r="AA173" s="84"/>
      <c r="AB173" s="84"/>
      <c r="AC173" s="84"/>
      <c r="AD173" s="84"/>
      <c r="AE173" s="84"/>
      <c r="AF173" s="85">
        <f>'[10]D1.4.1 - Zdravotně techni...'!$J$30</f>
        <v>0</v>
      </c>
      <c r="AG173" s="86"/>
      <c r="AH173" s="86"/>
      <c r="AI173" s="86"/>
      <c r="AJ173" s="86"/>
      <c r="AK173" s="86"/>
      <c r="AL173" s="86"/>
      <c r="AM173" s="85">
        <f t="shared" ref="AM173:AM177" si="11">AF173*1.21</f>
        <v>0</v>
      </c>
      <c r="AN173" s="86"/>
      <c r="AO173" s="87"/>
      <c r="AV173" s="18"/>
      <c r="AW173" s="18"/>
    </row>
    <row r="174" spans="1:49" ht="15" customHeight="1" x14ac:dyDescent="0.25">
      <c r="A174" s="32"/>
      <c r="B174" s="76"/>
      <c r="C174" s="84" t="s">
        <v>70</v>
      </c>
      <c r="D174" s="84"/>
      <c r="E174" s="84"/>
      <c r="F174" s="84"/>
      <c r="G174" s="84"/>
      <c r="H174" s="71"/>
      <c r="I174" s="84" t="s">
        <v>63</v>
      </c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  <c r="V174" s="84"/>
      <c r="W174" s="84"/>
      <c r="X174" s="84"/>
      <c r="Y174" s="84"/>
      <c r="Z174" s="84"/>
      <c r="AA174" s="84"/>
      <c r="AB174" s="84"/>
      <c r="AC174" s="84"/>
      <c r="AD174" s="84"/>
      <c r="AE174" s="84"/>
      <c r="AF174" s="85">
        <f>'[10]D1.4.2 - Chlazení - DP10'!$J$30</f>
        <v>0</v>
      </c>
      <c r="AG174" s="86"/>
      <c r="AH174" s="86"/>
      <c r="AI174" s="86"/>
      <c r="AJ174" s="86"/>
      <c r="AK174" s="86"/>
      <c r="AL174" s="86"/>
      <c r="AM174" s="85">
        <f t="shared" si="11"/>
        <v>0</v>
      </c>
      <c r="AN174" s="86"/>
      <c r="AO174" s="87"/>
      <c r="AV174" s="18"/>
      <c r="AW174" s="18"/>
    </row>
    <row r="175" spans="1:49" ht="15" customHeight="1" x14ac:dyDescent="0.25">
      <c r="A175" s="32"/>
      <c r="B175" s="76"/>
      <c r="C175" s="84" t="s">
        <v>70</v>
      </c>
      <c r="D175" s="84"/>
      <c r="E175" s="84"/>
      <c r="F175" s="84"/>
      <c r="G175" s="84"/>
      <c r="H175" s="71"/>
      <c r="I175" s="84" t="s">
        <v>64</v>
      </c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  <c r="V175" s="84"/>
      <c r="W175" s="84"/>
      <c r="X175" s="84"/>
      <c r="Y175" s="84"/>
      <c r="Z175" s="84"/>
      <c r="AA175" s="84"/>
      <c r="AB175" s="84"/>
      <c r="AC175" s="84"/>
      <c r="AD175" s="84"/>
      <c r="AE175" s="84"/>
      <c r="AF175" s="85">
        <f>'[10]D1.4.4 - Elektroinstalace...'!$J$30</f>
        <v>258580</v>
      </c>
      <c r="AG175" s="86"/>
      <c r="AH175" s="86"/>
      <c r="AI175" s="86"/>
      <c r="AJ175" s="86"/>
      <c r="AK175" s="86"/>
      <c r="AL175" s="86"/>
      <c r="AM175" s="85">
        <f t="shared" si="11"/>
        <v>312881.8</v>
      </c>
      <c r="AN175" s="86"/>
      <c r="AO175" s="87"/>
      <c r="AV175" s="18"/>
      <c r="AW175" s="18"/>
    </row>
    <row r="176" spans="1:49" ht="15" customHeight="1" x14ac:dyDescent="0.25">
      <c r="A176" s="32"/>
      <c r="B176" s="76"/>
      <c r="C176" s="84" t="s">
        <v>70</v>
      </c>
      <c r="D176" s="84"/>
      <c r="E176" s="84"/>
      <c r="F176" s="84"/>
      <c r="G176" s="84"/>
      <c r="H176" s="71"/>
      <c r="I176" s="84" t="s">
        <v>65</v>
      </c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  <c r="V176" s="84"/>
      <c r="W176" s="84"/>
      <c r="X176" s="84"/>
      <c r="Y176" s="84"/>
      <c r="Z176" s="84"/>
      <c r="AA176" s="84"/>
      <c r="AB176" s="84"/>
      <c r="AC176" s="84"/>
      <c r="AD176" s="84"/>
      <c r="AE176" s="84"/>
      <c r="AF176" s="85">
        <f>'[10]D1.4.5 - Měření a regulac...'!$J$30</f>
        <v>82705</v>
      </c>
      <c r="AG176" s="86"/>
      <c r="AH176" s="86"/>
      <c r="AI176" s="86"/>
      <c r="AJ176" s="86"/>
      <c r="AK176" s="86"/>
      <c r="AL176" s="86"/>
      <c r="AM176" s="85">
        <f t="shared" si="11"/>
        <v>100073.05</v>
      </c>
      <c r="AN176" s="86"/>
      <c r="AO176" s="87"/>
      <c r="AV176" s="18"/>
      <c r="AW176" s="18"/>
    </row>
    <row r="177" spans="1:49" ht="15" customHeight="1" x14ac:dyDescent="0.25">
      <c r="A177" s="32"/>
      <c r="B177" s="76"/>
      <c r="C177" s="84" t="s">
        <v>70</v>
      </c>
      <c r="D177" s="84"/>
      <c r="E177" s="84"/>
      <c r="F177" s="84"/>
      <c r="G177" s="84"/>
      <c r="H177" s="71"/>
      <c r="I177" s="84" t="s">
        <v>60</v>
      </c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  <c r="V177" s="84"/>
      <c r="W177" s="84"/>
      <c r="X177" s="84"/>
      <c r="Y177" s="84"/>
      <c r="Z177" s="84"/>
      <c r="AA177" s="84"/>
      <c r="AB177" s="84"/>
      <c r="AC177" s="84"/>
      <c r="AD177" s="84"/>
      <c r="AE177" s="84"/>
      <c r="AF177" s="85">
        <f>'[10]D1.4.6 - Stínění - DP10'!$J$30</f>
        <v>0</v>
      </c>
      <c r="AG177" s="86"/>
      <c r="AH177" s="86"/>
      <c r="AI177" s="86"/>
      <c r="AJ177" s="86"/>
      <c r="AK177" s="86"/>
      <c r="AL177" s="86"/>
      <c r="AM177" s="85">
        <f t="shared" si="11"/>
        <v>0</v>
      </c>
      <c r="AN177" s="86"/>
      <c r="AO177" s="87"/>
      <c r="AV177" s="18"/>
      <c r="AW177" s="18"/>
    </row>
    <row r="178" spans="1:49" ht="15.75" x14ac:dyDescent="0.25">
      <c r="A178" s="32"/>
      <c r="B178" s="76"/>
      <c r="C178" s="84"/>
      <c r="D178" s="84"/>
      <c r="E178" s="84"/>
      <c r="F178" s="84"/>
      <c r="G178" s="84"/>
      <c r="H178" s="71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100"/>
      <c r="AG178" s="100"/>
      <c r="AH178" s="100"/>
      <c r="AI178" s="100"/>
      <c r="AJ178" s="100"/>
      <c r="AK178" s="100"/>
      <c r="AL178" s="100"/>
      <c r="AM178" s="100"/>
      <c r="AN178" s="100"/>
      <c r="AO178" s="103"/>
      <c r="AV178" s="18"/>
      <c r="AW178" s="18"/>
    </row>
    <row r="179" spans="1:49" ht="15.75" x14ac:dyDescent="0.25">
      <c r="A179" s="32"/>
      <c r="B179" s="76"/>
      <c r="C179" s="98" t="s">
        <v>71</v>
      </c>
      <c r="D179" s="98"/>
      <c r="E179" s="98"/>
      <c r="F179" s="98"/>
      <c r="G179" s="98"/>
      <c r="H179" s="80"/>
      <c r="I179" s="99" t="s">
        <v>55</v>
      </c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  <c r="Y179" s="99"/>
      <c r="Z179" s="99"/>
      <c r="AA179" s="99"/>
      <c r="AB179" s="99"/>
      <c r="AC179" s="99"/>
      <c r="AD179" s="99"/>
      <c r="AE179" s="99"/>
      <c r="AF179" s="100">
        <f>AF180+AF181+AF182+AF183+AF184</f>
        <v>307860</v>
      </c>
      <c r="AG179" s="100"/>
      <c r="AH179" s="100"/>
      <c r="AI179" s="100"/>
      <c r="AJ179" s="100"/>
      <c r="AK179" s="100"/>
      <c r="AL179" s="100"/>
      <c r="AM179" s="100">
        <f>AM180+AM181+AM182+AM183+AM184</f>
        <v>372510.6</v>
      </c>
      <c r="AN179" s="100"/>
      <c r="AO179" s="103"/>
      <c r="AV179" s="18"/>
      <c r="AW179" s="18"/>
    </row>
    <row r="180" spans="1:49" ht="15" customHeight="1" x14ac:dyDescent="0.25">
      <c r="A180" s="32"/>
      <c r="B180" s="76"/>
      <c r="C180" s="84" t="s">
        <v>71</v>
      </c>
      <c r="D180" s="84"/>
      <c r="E180" s="84"/>
      <c r="F180" s="84"/>
      <c r="G180" s="84"/>
      <c r="H180" s="71"/>
      <c r="I180" s="84" t="s">
        <v>54</v>
      </c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  <c r="V180" s="84"/>
      <c r="W180" s="84"/>
      <c r="X180" s="84"/>
      <c r="Y180" s="84"/>
      <c r="Z180" s="84"/>
      <c r="AA180" s="84"/>
      <c r="AB180" s="84"/>
      <c r="AC180" s="84"/>
      <c r="AD180" s="84"/>
      <c r="AE180" s="84"/>
      <c r="AF180" s="85">
        <f>'[11]D1.1 - Stavba - DP11'!$J$30</f>
        <v>0</v>
      </c>
      <c r="AG180" s="86"/>
      <c r="AH180" s="86"/>
      <c r="AI180" s="86"/>
      <c r="AJ180" s="86"/>
      <c r="AK180" s="86"/>
      <c r="AL180" s="86"/>
      <c r="AM180" s="85">
        <f>AF180*1.21</f>
        <v>0</v>
      </c>
      <c r="AN180" s="86"/>
      <c r="AO180" s="87"/>
      <c r="AV180" s="18"/>
      <c r="AW180" s="18"/>
    </row>
    <row r="181" spans="1:49" ht="15" customHeight="1" x14ac:dyDescent="0.25">
      <c r="A181" s="32"/>
      <c r="B181" s="76"/>
      <c r="C181" s="84" t="s">
        <v>71</v>
      </c>
      <c r="D181" s="84"/>
      <c r="E181" s="84"/>
      <c r="F181" s="84"/>
      <c r="G181" s="84"/>
      <c r="H181" s="71"/>
      <c r="I181" s="84" t="s">
        <v>62</v>
      </c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  <c r="V181" s="84"/>
      <c r="W181" s="84"/>
      <c r="X181" s="84"/>
      <c r="Y181" s="84"/>
      <c r="Z181" s="84"/>
      <c r="AA181" s="84"/>
      <c r="AB181" s="84"/>
      <c r="AC181" s="84"/>
      <c r="AD181" s="84"/>
      <c r="AE181" s="84"/>
      <c r="AF181" s="85">
        <f>'[11]D1.4.1 - Zdravotně techni...'!$J$30</f>
        <v>0</v>
      </c>
      <c r="AG181" s="86"/>
      <c r="AH181" s="86"/>
      <c r="AI181" s="86"/>
      <c r="AJ181" s="86"/>
      <c r="AK181" s="86"/>
      <c r="AL181" s="86"/>
      <c r="AM181" s="85">
        <f t="shared" ref="AM181:AM184" si="12">AF181*1.21</f>
        <v>0</v>
      </c>
      <c r="AN181" s="86"/>
      <c r="AO181" s="87"/>
      <c r="AV181" s="18"/>
      <c r="AW181" s="18"/>
    </row>
    <row r="182" spans="1:49" ht="15" customHeight="1" x14ac:dyDescent="0.25">
      <c r="A182" s="32"/>
      <c r="B182" s="76"/>
      <c r="C182" s="84" t="s">
        <v>71</v>
      </c>
      <c r="D182" s="84"/>
      <c r="E182" s="84"/>
      <c r="F182" s="84"/>
      <c r="G182" s="84"/>
      <c r="H182" s="71"/>
      <c r="I182" s="84" t="s">
        <v>63</v>
      </c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  <c r="V182" s="84"/>
      <c r="W182" s="84"/>
      <c r="X182" s="84"/>
      <c r="Y182" s="84"/>
      <c r="Z182" s="84"/>
      <c r="AA182" s="84"/>
      <c r="AB182" s="84"/>
      <c r="AC182" s="84"/>
      <c r="AD182" s="84"/>
      <c r="AE182" s="84"/>
      <c r="AF182" s="85">
        <f>'[11]D1.4.2 - Chlazení - DP11'!$J$30</f>
        <v>0</v>
      </c>
      <c r="AG182" s="86"/>
      <c r="AH182" s="86"/>
      <c r="AI182" s="86"/>
      <c r="AJ182" s="86"/>
      <c r="AK182" s="86"/>
      <c r="AL182" s="86"/>
      <c r="AM182" s="85">
        <f t="shared" si="12"/>
        <v>0</v>
      </c>
      <c r="AN182" s="86"/>
      <c r="AO182" s="87"/>
      <c r="AV182" s="18"/>
      <c r="AW182" s="18"/>
    </row>
    <row r="183" spans="1:49" ht="15" customHeight="1" x14ac:dyDescent="0.25">
      <c r="A183" s="32"/>
      <c r="B183" s="76"/>
      <c r="C183" s="84" t="s">
        <v>71</v>
      </c>
      <c r="D183" s="84"/>
      <c r="E183" s="84"/>
      <c r="F183" s="84"/>
      <c r="G183" s="84"/>
      <c r="H183" s="71"/>
      <c r="I183" s="84" t="s">
        <v>64</v>
      </c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  <c r="W183" s="84"/>
      <c r="X183" s="84"/>
      <c r="Y183" s="84"/>
      <c r="Z183" s="84"/>
      <c r="AA183" s="84"/>
      <c r="AB183" s="84"/>
      <c r="AC183" s="84"/>
      <c r="AD183" s="84"/>
      <c r="AE183" s="84"/>
      <c r="AF183" s="85">
        <f>'[11]D1.4.4 - Elektroinstalace...'!$J$30</f>
        <v>230020</v>
      </c>
      <c r="AG183" s="86"/>
      <c r="AH183" s="86"/>
      <c r="AI183" s="86"/>
      <c r="AJ183" s="86"/>
      <c r="AK183" s="86"/>
      <c r="AL183" s="86"/>
      <c r="AM183" s="85">
        <f t="shared" si="12"/>
        <v>278324.2</v>
      </c>
      <c r="AN183" s="86"/>
      <c r="AO183" s="87"/>
      <c r="AV183" s="18"/>
      <c r="AW183" s="18"/>
    </row>
    <row r="184" spans="1:49" ht="15" customHeight="1" x14ac:dyDescent="0.25">
      <c r="A184" s="32"/>
      <c r="B184" s="76"/>
      <c r="C184" s="84" t="s">
        <v>71</v>
      </c>
      <c r="D184" s="84"/>
      <c r="E184" s="84"/>
      <c r="F184" s="84"/>
      <c r="G184" s="84"/>
      <c r="H184" s="71"/>
      <c r="I184" s="84" t="s">
        <v>65</v>
      </c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  <c r="V184" s="84"/>
      <c r="W184" s="84"/>
      <c r="X184" s="84"/>
      <c r="Y184" s="84"/>
      <c r="Z184" s="84"/>
      <c r="AA184" s="84"/>
      <c r="AB184" s="84"/>
      <c r="AC184" s="84"/>
      <c r="AD184" s="84"/>
      <c r="AE184" s="84"/>
      <c r="AF184" s="85">
        <f>'[11]D1.4.5 - Měření a regulac...'!$J$30</f>
        <v>77840</v>
      </c>
      <c r="AG184" s="86"/>
      <c r="AH184" s="86"/>
      <c r="AI184" s="86"/>
      <c r="AJ184" s="86"/>
      <c r="AK184" s="86"/>
      <c r="AL184" s="86"/>
      <c r="AM184" s="85">
        <f t="shared" si="12"/>
        <v>94186.4</v>
      </c>
      <c r="AN184" s="86"/>
      <c r="AO184" s="87"/>
      <c r="AV184" s="18"/>
      <c r="AW184" s="18"/>
    </row>
    <row r="185" spans="1:49" ht="15" customHeight="1" x14ac:dyDescent="0.25">
      <c r="A185" s="32"/>
      <c r="B185" s="76"/>
      <c r="C185" s="84"/>
      <c r="D185" s="84"/>
      <c r="E185" s="84"/>
      <c r="F185" s="84"/>
      <c r="G185" s="84"/>
      <c r="H185" s="71"/>
      <c r="I185" s="97"/>
      <c r="J185" s="97"/>
      <c r="K185" s="97"/>
      <c r="L185" s="97"/>
      <c r="M185" s="97"/>
      <c r="N185" s="97"/>
      <c r="O185" s="97"/>
      <c r="P185" s="97"/>
      <c r="Q185" s="97"/>
      <c r="R185" s="97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85"/>
      <c r="AG185" s="86"/>
      <c r="AH185" s="86"/>
      <c r="AI185" s="86"/>
      <c r="AJ185" s="86"/>
      <c r="AK185" s="86"/>
      <c r="AL185" s="86"/>
      <c r="AM185" s="85"/>
      <c r="AN185" s="86"/>
      <c r="AO185" s="87"/>
      <c r="AV185" s="18"/>
      <c r="AW185" s="18"/>
    </row>
    <row r="186" spans="1:49" ht="15.75" x14ac:dyDescent="0.25">
      <c r="A186" s="32"/>
      <c r="B186" s="76"/>
      <c r="C186" s="98" t="s">
        <v>72</v>
      </c>
      <c r="D186" s="98"/>
      <c r="E186" s="98"/>
      <c r="F186" s="98"/>
      <c r="G186" s="98"/>
      <c r="H186" s="80"/>
      <c r="I186" s="99" t="s">
        <v>55</v>
      </c>
      <c r="J186" s="99"/>
      <c r="K186" s="99"/>
      <c r="L186" s="99"/>
      <c r="M186" s="99"/>
      <c r="N186" s="99"/>
      <c r="O186" s="99"/>
      <c r="P186" s="99"/>
      <c r="Q186" s="99"/>
      <c r="R186" s="99"/>
      <c r="S186" s="99"/>
      <c r="T186" s="99"/>
      <c r="U186" s="99"/>
      <c r="V186" s="99"/>
      <c r="W186" s="99"/>
      <c r="X186" s="99"/>
      <c r="Y186" s="99"/>
      <c r="Z186" s="99"/>
      <c r="AA186" s="99"/>
      <c r="AB186" s="99"/>
      <c r="AC186" s="99"/>
      <c r="AD186" s="99"/>
      <c r="AE186" s="99"/>
      <c r="AF186" s="100">
        <f>AF187+AF188+AF189+AF190+AF191+AF192</f>
        <v>334635</v>
      </c>
      <c r="AG186" s="100"/>
      <c r="AH186" s="100"/>
      <c r="AI186" s="100"/>
      <c r="AJ186" s="100"/>
      <c r="AK186" s="100"/>
      <c r="AL186" s="100"/>
      <c r="AM186" s="100">
        <f>AM187+AM188+AM189+AM190+AM191+AM192</f>
        <v>404908.35</v>
      </c>
      <c r="AN186" s="100"/>
      <c r="AO186" s="103"/>
      <c r="AV186" s="18"/>
      <c r="AW186" s="18"/>
    </row>
    <row r="187" spans="1:49" ht="15" customHeight="1" x14ac:dyDescent="0.25">
      <c r="A187" s="32"/>
      <c r="B187" s="76"/>
      <c r="C187" s="84" t="s">
        <v>72</v>
      </c>
      <c r="D187" s="84"/>
      <c r="E187" s="84"/>
      <c r="F187" s="84"/>
      <c r="G187" s="84"/>
      <c r="H187" s="71"/>
      <c r="I187" s="84" t="s">
        <v>54</v>
      </c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  <c r="W187" s="84"/>
      <c r="X187" s="84"/>
      <c r="Y187" s="84"/>
      <c r="Z187" s="84"/>
      <c r="AA187" s="84"/>
      <c r="AB187" s="84"/>
      <c r="AC187" s="84"/>
      <c r="AD187" s="84"/>
      <c r="AE187" s="84"/>
      <c r="AF187" s="85">
        <f>'[12]D1.1 - Stavba - DP12'!$J$30</f>
        <v>0</v>
      </c>
      <c r="AG187" s="86"/>
      <c r="AH187" s="86"/>
      <c r="AI187" s="86"/>
      <c r="AJ187" s="86"/>
      <c r="AK187" s="86"/>
      <c r="AL187" s="86"/>
      <c r="AM187" s="85">
        <f>AF187*1.21</f>
        <v>0</v>
      </c>
      <c r="AN187" s="86"/>
      <c r="AO187" s="87"/>
      <c r="AV187" s="18"/>
      <c r="AW187" s="18"/>
    </row>
    <row r="188" spans="1:49" ht="15" customHeight="1" x14ac:dyDescent="0.25">
      <c r="A188" s="32"/>
      <c r="B188" s="76"/>
      <c r="C188" s="84" t="s">
        <v>72</v>
      </c>
      <c r="D188" s="84"/>
      <c r="E188" s="84"/>
      <c r="F188" s="84"/>
      <c r="G188" s="84"/>
      <c r="H188" s="71"/>
      <c r="I188" s="84" t="s">
        <v>62</v>
      </c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  <c r="Z188" s="84"/>
      <c r="AA188" s="84"/>
      <c r="AB188" s="84"/>
      <c r="AC188" s="84"/>
      <c r="AD188" s="84"/>
      <c r="AE188" s="84"/>
      <c r="AF188" s="85">
        <f>'[12]D1.4.1 - Zdravotně techni...'!$J$30</f>
        <v>0</v>
      </c>
      <c r="AG188" s="86"/>
      <c r="AH188" s="86"/>
      <c r="AI188" s="86"/>
      <c r="AJ188" s="86"/>
      <c r="AK188" s="86"/>
      <c r="AL188" s="86"/>
      <c r="AM188" s="85">
        <f t="shared" ref="AM188:AM192" si="13">AF188*1.21</f>
        <v>0</v>
      </c>
      <c r="AN188" s="86"/>
      <c r="AO188" s="87"/>
      <c r="AV188" s="18"/>
      <c r="AW188" s="18"/>
    </row>
    <row r="189" spans="1:49" ht="15" customHeight="1" x14ac:dyDescent="0.25">
      <c r="A189" s="32"/>
      <c r="B189" s="76"/>
      <c r="C189" s="84" t="s">
        <v>72</v>
      </c>
      <c r="D189" s="84"/>
      <c r="E189" s="84"/>
      <c r="F189" s="84"/>
      <c r="G189" s="84"/>
      <c r="H189" s="71"/>
      <c r="I189" s="84" t="s">
        <v>63</v>
      </c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  <c r="V189" s="84"/>
      <c r="W189" s="84"/>
      <c r="X189" s="84"/>
      <c r="Y189" s="84"/>
      <c r="Z189" s="84"/>
      <c r="AA189" s="84"/>
      <c r="AB189" s="84"/>
      <c r="AC189" s="84"/>
      <c r="AD189" s="84"/>
      <c r="AE189" s="84"/>
      <c r="AF189" s="85">
        <f>'[12]D1.4.2 - Chlazení - DP12'!$J$30</f>
        <v>0</v>
      </c>
      <c r="AG189" s="86"/>
      <c r="AH189" s="86"/>
      <c r="AI189" s="86"/>
      <c r="AJ189" s="86"/>
      <c r="AK189" s="86"/>
      <c r="AL189" s="86"/>
      <c r="AM189" s="85">
        <f t="shared" si="13"/>
        <v>0</v>
      </c>
      <c r="AN189" s="86"/>
      <c r="AO189" s="87"/>
      <c r="AV189" s="18"/>
      <c r="AW189" s="18"/>
    </row>
    <row r="190" spans="1:49" ht="15" customHeight="1" x14ac:dyDescent="0.25">
      <c r="A190" s="32"/>
      <c r="B190" s="76"/>
      <c r="C190" s="84" t="s">
        <v>72</v>
      </c>
      <c r="D190" s="84"/>
      <c r="E190" s="84"/>
      <c r="F190" s="84"/>
      <c r="G190" s="84"/>
      <c r="H190" s="71"/>
      <c r="I190" s="84" t="s">
        <v>64</v>
      </c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  <c r="W190" s="84"/>
      <c r="X190" s="84"/>
      <c r="Y190" s="84"/>
      <c r="Z190" s="84"/>
      <c r="AA190" s="84"/>
      <c r="AB190" s="84"/>
      <c r="AC190" s="84"/>
      <c r="AD190" s="84"/>
      <c r="AE190" s="84"/>
      <c r="AF190" s="85">
        <f>'[12]D1.4.4 - Elektroinstalace...'!$J$30</f>
        <v>261660</v>
      </c>
      <c r="AG190" s="86"/>
      <c r="AH190" s="86"/>
      <c r="AI190" s="86"/>
      <c r="AJ190" s="86"/>
      <c r="AK190" s="86"/>
      <c r="AL190" s="86"/>
      <c r="AM190" s="85">
        <f t="shared" si="13"/>
        <v>316608.59999999998</v>
      </c>
      <c r="AN190" s="86"/>
      <c r="AO190" s="87"/>
      <c r="AV190" s="18"/>
      <c r="AW190" s="18"/>
    </row>
    <row r="191" spans="1:49" ht="15" customHeight="1" x14ac:dyDescent="0.25">
      <c r="A191" s="32"/>
      <c r="B191" s="76"/>
      <c r="C191" s="84" t="s">
        <v>72</v>
      </c>
      <c r="D191" s="84"/>
      <c r="E191" s="84"/>
      <c r="F191" s="84"/>
      <c r="G191" s="84"/>
      <c r="H191" s="71"/>
      <c r="I191" s="84" t="s">
        <v>65</v>
      </c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  <c r="V191" s="84"/>
      <c r="W191" s="84"/>
      <c r="X191" s="84"/>
      <c r="Y191" s="84"/>
      <c r="Z191" s="84"/>
      <c r="AA191" s="84"/>
      <c r="AB191" s="84"/>
      <c r="AC191" s="84"/>
      <c r="AD191" s="84"/>
      <c r="AE191" s="84"/>
      <c r="AF191" s="85">
        <f>'[12]D1.4.5 - Měření a regulac...'!$J$30</f>
        <v>72975</v>
      </c>
      <c r="AG191" s="86"/>
      <c r="AH191" s="86"/>
      <c r="AI191" s="86"/>
      <c r="AJ191" s="86"/>
      <c r="AK191" s="86"/>
      <c r="AL191" s="86"/>
      <c r="AM191" s="85">
        <f t="shared" si="13"/>
        <v>88299.75</v>
      </c>
      <c r="AN191" s="86"/>
      <c r="AO191" s="87"/>
      <c r="AV191" s="18"/>
      <c r="AW191" s="18"/>
    </row>
    <row r="192" spans="1:49" ht="15" customHeight="1" x14ac:dyDescent="0.25">
      <c r="A192" s="32"/>
      <c r="B192" s="76"/>
      <c r="C192" s="84" t="s">
        <v>72</v>
      </c>
      <c r="D192" s="84"/>
      <c r="E192" s="84"/>
      <c r="F192" s="84"/>
      <c r="G192" s="84"/>
      <c r="H192" s="71"/>
      <c r="I192" s="84" t="s">
        <v>60</v>
      </c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  <c r="V192" s="84"/>
      <c r="W192" s="84"/>
      <c r="X192" s="84"/>
      <c r="Y192" s="84"/>
      <c r="Z192" s="84"/>
      <c r="AA192" s="84"/>
      <c r="AB192" s="84"/>
      <c r="AC192" s="84"/>
      <c r="AD192" s="84"/>
      <c r="AE192" s="84"/>
      <c r="AF192" s="85">
        <f>'[12]D1.4.6 - Stínění - DP12'!$J$30</f>
        <v>0</v>
      </c>
      <c r="AG192" s="86"/>
      <c r="AH192" s="86"/>
      <c r="AI192" s="86"/>
      <c r="AJ192" s="86"/>
      <c r="AK192" s="86"/>
      <c r="AL192" s="86"/>
      <c r="AM192" s="85">
        <f t="shared" si="13"/>
        <v>0</v>
      </c>
      <c r="AN192" s="86"/>
      <c r="AO192" s="87"/>
      <c r="AV192" s="18"/>
      <c r="AW192" s="18"/>
    </row>
    <row r="193" spans="1:49" ht="15" customHeight="1" x14ac:dyDescent="0.25">
      <c r="A193" s="32"/>
      <c r="B193" s="76"/>
      <c r="C193" s="84"/>
      <c r="D193" s="84"/>
      <c r="E193" s="84"/>
      <c r="F193" s="84"/>
      <c r="G193" s="84"/>
      <c r="H193" s="71"/>
      <c r="I193" s="97"/>
      <c r="J193" s="97"/>
      <c r="K193" s="97"/>
      <c r="L193" s="97"/>
      <c r="M193" s="97"/>
      <c r="N193" s="97"/>
      <c r="O193" s="97"/>
      <c r="P193" s="97"/>
      <c r="Q193" s="97"/>
      <c r="R193" s="97"/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85"/>
      <c r="AG193" s="86"/>
      <c r="AH193" s="86"/>
      <c r="AI193" s="86"/>
      <c r="AJ193" s="86"/>
      <c r="AK193" s="86"/>
      <c r="AL193" s="86"/>
      <c r="AM193" s="85"/>
      <c r="AN193" s="86"/>
      <c r="AO193" s="87"/>
      <c r="AV193" s="18"/>
      <c r="AW193" s="18"/>
    </row>
    <row r="194" spans="1:49" ht="15.75" x14ac:dyDescent="0.25">
      <c r="A194" s="32"/>
      <c r="B194" s="76"/>
      <c r="C194" s="98" t="s">
        <v>73</v>
      </c>
      <c r="D194" s="98"/>
      <c r="E194" s="98"/>
      <c r="F194" s="98"/>
      <c r="G194" s="98"/>
      <c r="H194" s="80"/>
      <c r="I194" s="99" t="s">
        <v>55</v>
      </c>
      <c r="J194" s="99"/>
      <c r="K194" s="99"/>
      <c r="L194" s="99"/>
      <c r="M194" s="99"/>
      <c r="N194" s="99"/>
      <c r="O194" s="99"/>
      <c r="P194" s="99"/>
      <c r="Q194" s="99"/>
      <c r="R194" s="99"/>
      <c r="S194" s="99"/>
      <c r="T194" s="99"/>
      <c r="U194" s="99"/>
      <c r="V194" s="99"/>
      <c r="W194" s="99"/>
      <c r="X194" s="99"/>
      <c r="Y194" s="99"/>
      <c r="Z194" s="99"/>
      <c r="AA194" s="99"/>
      <c r="AB194" s="99"/>
      <c r="AC194" s="99"/>
      <c r="AD194" s="99"/>
      <c r="AE194" s="99"/>
      <c r="AF194" s="100">
        <f>AF195+AF196+AF197+AF198+AF199+AF200</f>
        <v>559825</v>
      </c>
      <c r="AG194" s="100"/>
      <c r="AH194" s="100"/>
      <c r="AI194" s="100"/>
      <c r="AJ194" s="100"/>
      <c r="AK194" s="100"/>
      <c r="AL194" s="100"/>
      <c r="AM194" s="100">
        <f>AM195+AM196+AM197+AM198+AM199+AM200</f>
        <v>677388.25</v>
      </c>
      <c r="AN194" s="100"/>
      <c r="AO194" s="103"/>
      <c r="AV194" s="18"/>
      <c r="AW194" s="18"/>
    </row>
    <row r="195" spans="1:49" ht="15" customHeight="1" x14ac:dyDescent="0.25">
      <c r="A195" s="32"/>
      <c r="B195" s="76"/>
      <c r="C195" s="84" t="s">
        <v>73</v>
      </c>
      <c r="D195" s="84"/>
      <c r="E195" s="84"/>
      <c r="F195" s="84"/>
      <c r="G195" s="84"/>
      <c r="H195" s="71"/>
      <c r="I195" s="84" t="s">
        <v>54</v>
      </c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  <c r="W195" s="84"/>
      <c r="X195" s="84"/>
      <c r="Y195" s="84"/>
      <c r="Z195" s="84"/>
      <c r="AA195" s="84"/>
      <c r="AB195" s="84"/>
      <c r="AC195" s="84"/>
      <c r="AD195" s="84"/>
      <c r="AE195" s="84"/>
      <c r="AF195" s="85">
        <f>'[13]D1.1 - Stavba - DP13'!$J$30</f>
        <v>0</v>
      </c>
      <c r="AG195" s="86"/>
      <c r="AH195" s="86"/>
      <c r="AI195" s="86"/>
      <c r="AJ195" s="86"/>
      <c r="AK195" s="86"/>
      <c r="AL195" s="86"/>
      <c r="AM195" s="85">
        <f>AF195*1.21</f>
        <v>0</v>
      </c>
      <c r="AN195" s="86"/>
      <c r="AO195" s="87"/>
      <c r="AV195" s="18"/>
      <c r="AW195" s="18"/>
    </row>
    <row r="196" spans="1:49" ht="15" customHeight="1" x14ac:dyDescent="0.25">
      <c r="A196" s="32"/>
      <c r="B196" s="76"/>
      <c r="C196" s="84" t="s">
        <v>73</v>
      </c>
      <c r="D196" s="84"/>
      <c r="E196" s="84"/>
      <c r="F196" s="84"/>
      <c r="G196" s="84"/>
      <c r="H196" s="71"/>
      <c r="I196" s="84" t="s">
        <v>62</v>
      </c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  <c r="W196" s="84"/>
      <c r="X196" s="84"/>
      <c r="Y196" s="84"/>
      <c r="Z196" s="84"/>
      <c r="AA196" s="84"/>
      <c r="AB196" s="84"/>
      <c r="AC196" s="84"/>
      <c r="AD196" s="84"/>
      <c r="AE196" s="84"/>
      <c r="AF196" s="85">
        <f>'[13]D1.4.1 - Zdravotně techni...'!$J$30</f>
        <v>0</v>
      </c>
      <c r="AG196" s="86"/>
      <c r="AH196" s="86"/>
      <c r="AI196" s="86"/>
      <c r="AJ196" s="86"/>
      <c r="AK196" s="86"/>
      <c r="AL196" s="86"/>
      <c r="AM196" s="85">
        <f t="shared" ref="AM196:AM200" si="14">AF196*1.21</f>
        <v>0</v>
      </c>
      <c r="AN196" s="86"/>
      <c r="AO196" s="87"/>
      <c r="AV196" s="18"/>
      <c r="AW196" s="18"/>
    </row>
    <row r="197" spans="1:49" ht="15" customHeight="1" x14ac:dyDescent="0.25">
      <c r="A197" s="32"/>
      <c r="B197" s="76"/>
      <c r="C197" s="84" t="s">
        <v>73</v>
      </c>
      <c r="D197" s="84"/>
      <c r="E197" s="84"/>
      <c r="F197" s="84"/>
      <c r="G197" s="84"/>
      <c r="H197" s="71"/>
      <c r="I197" s="84" t="s">
        <v>63</v>
      </c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  <c r="W197" s="84"/>
      <c r="X197" s="84"/>
      <c r="Y197" s="84"/>
      <c r="Z197" s="84"/>
      <c r="AA197" s="84"/>
      <c r="AB197" s="84"/>
      <c r="AC197" s="84"/>
      <c r="AD197" s="84"/>
      <c r="AE197" s="84"/>
      <c r="AF197" s="85">
        <f>'[13]D1.4.2 - Chlazení - DP13'!$J$30</f>
        <v>0</v>
      </c>
      <c r="AG197" s="86"/>
      <c r="AH197" s="86"/>
      <c r="AI197" s="86"/>
      <c r="AJ197" s="86"/>
      <c r="AK197" s="86"/>
      <c r="AL197" s="86"/>
      <c r="AM197" s="85">
        <f t="shared" si="14"/>
        <v>0</v>
      </c>
      <c r="AN197" s="86"/>
      <c r="AO197" s="87"/>
      <c r="AV197" s="18"/>
      <c r="AW197" s="18"/>
    </row>
    <row r="198" spans="1:49" ht="15" customHeight="1" x14ac:dyDescent="0.25">
      <c r="A198" s="32"/>
      <c r="B198" s="76"/>
      <c r="C198" s="84" t="s">
        <v>73</v>
      </c>
      <c r="D198" s="84"/>
      <c r="E198" s="84"/>
      <c r="F198" s="84"/>
      <c r="G198" s="84"/>
      <c r="H198" s="71"/>
      <c r="I198" s="84" t="s">
        <v>67</v>
      </c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  <c r="V198" s="84"/>
      <c r="W198" s="84"/>
      <c r="X198" s="84"/>
      <c r="Y198" s="84"/>
      <c r="Z198" s="84"/>
      <c r="AA198" s="84"/>
      <c r="AB198" s="84"/>
      <c r="AC198" s="84"/>
      <c r="AD198" s="84"/>
      <c r="AE198" s="84"/>
      <c r="AF198" s="85">
        <f>'[13]D1.4.3 - Vzduchotechnika ...'!$J$30</f>
        <v>0</v>
      </c>
      <c r="AG198" s="86"/>
      <c r="AH198" s="86"/>
      <c r="AI198" s="86"/>
      <c r="AJ198" s="86"/>
      <c r="AK198" s="86"/>
      <c r="AL198" s="86"/>
      <c r="AM198" s="85">
        <f t="shared" si="14"/>
        <v>0</v>
      </c>
      <c r="AN198" s="86"/>
      <c r="AO198" s="87"/>
      <c r="AV198" s="18"/>
      <c r="AW198" s="18"/>
    </row>
    <row r="199" spans="1:49" ht="15" customHeight="1" x14ac:dyDescent="0.25">
      <c r="A199" s="32"/>
      <c r="B199" s="76"/>
      <c r="C199" s="84" t="s">
        <v>73</v>
      </c>
      <c r="D199" s="84"/>
      <c r="E199" s="84"/>
      <c r="F199" s="84"/>
      <c r="G199" s="84"/>
      <c r="H199" s="71"/>
      <c r="I199" s="84" t="s">
        <v>64</v>
      </c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  <c r="W199" s="84"/>
      <c r="X199" s="84"/>
      <c r="Y199" s="84"/>
      <c r="Z199" s="84"/>
      <c r="AA199" s="84"/>
      <c r="AB199" s="84"/>
      <c r="AC199" s="84"/>
      <c r="AD199" s="84"/>
      <c r="AE199" s="84"/>
      <c r="AF199" s="85">
        <f>'[13]D1.4.4 - Elektroinstalace...'!$J$30</f>
        <v>418740</v>
      </c>
      <c r="AG199" s="86"/>
      <c r="AH199" s="86"/>
      <c r="AI199" s="86"/>
      <c r="AJ199" s="86"/>
      <c r="AK199" s="86"/>
      <c r="AL199" s="86"/>
      <c r="AM199" s="85">
        <f t="shared" si="14"/>
        <v>506675.39999999997</v>
      </c>
      <c r="AN199" s="86"/>
      <c r="AO199" s="87"/>
      <c r="AV199" s="18"/>
      <c r="AW199" s="18"/>
    </row>
    <row r="200" spans="1:49" ht="15" customHeight="1" x14ac:dyDescent="0.25">
      <c r="A200" s="32"/>
      <c r="B200" s="76"/>
      <c r="C200" s="84" t="s">
        <v>73</v>
      </c>
      <c r="D200" s="84"/>
      <c r="E200" s="84"/>
      <c r="F200" s="84"/>
      <c r="G200" s="84"/>
      <c r="H200" s="71"/>
      <c r="I200" s="84" t="s">
        <v>65</v>
      </c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  <c r="W200" s="84"/>
      <c r="X200" s="84"/>
      <c r="Y200" s="84"/>
      <c r="Z200" s="84"/>
      <c r="AA200" s="84"/>
      <c r="AB200" s="84"/>
      <c r="AC200" s="84"/>
      <c r="AD200" s="84"/>
      <c r="AE200" s="84"/>
      <c r="AF200" s="85">
        <f>'[13]D1.4.5 - Měření a regulac...'!$J$30</f>
        <v>141085</v>
      </c>
      <c r="AG200" s="86"/>
      <c r="AH200" s="86"/>
      <c r="AI200" s="86"/>
      <c r="AJ200" s="86"/>
      <c r="AK200" s="86"/>
      <c r="AL200" s="86"/>
      <c r="AM200" s="85">
        <f t="shared" si="14"/>
        <v>170712.85</v>
      </c>
      <c r="AN200" s="86"/>
      <c r="AO200" s="87"/>
      <c r="AV200" s="18"/>
      <c r="AW200" s="18"/>
    </row>
    <row r="201" spans="1:49" ht="15" customHeight="1" x14ac:dyDescent="0.25">
      <c r="A201" s="32"/>
      <c r="B201" s="76"/>
      <c r="C201" s="84"/>
      <c r="D201" s="84"/>
      <c r="E201" s="84"/>
      <c r="F201" s="84"/>
      <c r="G201" s="84"/>
      <c r="H201" s="71"/>
      <c r="I201" s="97"/>
      <c r="J201" s="97"/>
      <c r="K201" s="97"/>
      <c r="L201" s="97"/>
      <c r="M201" s="97"/>
      <c r="N201" s="97"/>
      <c r="O201" s="97"/>
      <c r="P201" s="97"/>
      <c r="Q201" s="97"/>
      <c r="R201" s="97"/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85"/>
      <c r="AG201" s="86"/>
      <c r="AH201" s="86"/>
      <c r="AI201" s="86"/>
      <c r="AJ201" s="86"/>
      <c r="AK201" s="86"/>
      <c r="AL201" s="86"/>
      <c r="AM201" s="85"/>
      <c r="AN201" s="86"/>
      <c r="AO201" s="87"/>
      <c r="AV201" s="18"/>
      <c r="AW201" s="18"/>
    </row>
    <row r="202" spans="1:49" ht="15.75" x14ac:dyDescent="0.25">
      <c r="A202" s="32"/>
      <c r="B202" s="76"/>
      <c r="C202" s="98" t="s">
        <v>40</v>
      </c>
      <c r="D202" s="98"/>
      <c r="E202" s="98"/>
      <c r="F202" s="98"/>
      <c r="G202" s="98"/>
      <c r="H202" s="80"/>
      <c r="I202" s="99" t="s">
        <v>55</v>
      </c>
      <c r="J202" s="99"/>
      <c r="K202" s="99"/>
      <c r="L202" s="99"/>
      <c r="M202" s="99"/>
      <c r="N202" s="99"/>
      <c r="O202" s="99"/>
      <c r="P202" s="99"/>
      <c r="Q202" s="99"/>
      <c r="R202" s="99"/>
      <c r="S202" s="99"/>
      <c r="T202" s="99"/>
      <c r="U202" s="99"/>
      <c r="V202" s="99"/>
      <c r="W202" s="99"/>
      <c r="X202" s="99"/>
      <c r="Y202" s="99"/>
      <c r="Z202" s="99"/>
      <c r="AA202" s="99"/>
      <c r="AB202" s="99"/>
      <c r="AC202" s="99"/>
      <c r="AD202" s="99"/>
      <c r="AE202" s="99"/>
      <c r="AF202" s="100">
        <f>AF203+AF204+AF205+AF206+AF207</f>
        <v>469210</v>
      </c>
      <c r="AG202" s="100"/>
      <c r="AH202" s="100"/>
      <c r="AI202" s="100"/>
      <c r="AJ202" s="100"/>
      <c r="AK202" s="100"/>
      <c r="AL202" s="100"/>
      <c r="AM202" s="100">
        <f>AM203+AM204+AM205+AM206+AM207</f>
        <v>567744.1</v>
      </c>
      <c r="AN202" s="100"/>
      <c r="AO202" s="103"/>
      <c r="AV202" s="18"/>
      <c r="AW202" s="18"/>
    </row>
    <row r="203" spans="1:49" ht="15" customHeight="1" x14ac:dyDescent="0.25">
      <c r="A203" s="32"/>
      <c r="B203" s="76"/>
      <c r="C203" s="84" t="s">
        <v>40</v>
      </c>
      <c r="D203" s="84"/>
      <c r="E203" s="84"/>
      <c r="F203" s="84"/>
      <c r="G203" s="84"/>
      <c r="H203" s="71"/>
      <c r="I203" s="84" t="s">
        <v>54</v>
      </c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  <c r="W203" s="84"/>
      <c r="X203" s="84"/>
      <c r="Y203" s="84"/>
      <c r="Z203" s="84"/>
      <c r="AA203" s="84"/>
      <c r="AB203" s="84"/>
      <c r="AC203" s="84"/>
      <c r="AD203" s="84"/>
      <c r="AE203" s="84"/>
      <c r="AF203" s="85">
        <f>'[14]D1.1 - Stavba - DP14'!$J$30</f>
        <v>0</v>
      </c>
      <c r="AG203" s="86"/>
      <c r="AH203" s="86"/>
      <c r="AI203" s="86"/>
      <c r="AJ203" s="86"/>
      <c r="AK203" s="86"/>
      <c r="AL203" s="86"/>
      <c r="AM203" s="85">
        <f>AF203*1.21</f>
        <v>0</v>
      </c>
      <c r="AN203" s="86"/>
      <c r="AO203" s="87"/>
      <c r="AV203" s="18"/>
      <c r="AW203" s="18"/>
    </row>
    <row r="204" spans="1:49" ht="15" customHeight="1" x14ac:dyDescent="0.25">
      <c r="A204" s="32"/>
      <c r="B204" s="76"/>
      <c r="C204" s="84" t="s">
        <v>40</v>
      </c>
      <c r="D204" s="84"/>
      <c r="E204" s="84"/>
      <c r="F204" s="84"/>
      <c r="G204" s="84"/>
      <c r="H204" s="71"/>
      <c r="I204" s="84" t="s">
        <v>62</v>
      </c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  <c r="V204" s="84"/>
      <c r="W204" s="84"/>
      <c r="X204" s="84"/>
      <c r="Y204" s="84"/>
      <c r="Z204" s="84"/>
      <c r="AA204" s="84"/>
      <c r="AB204" s="84"/>
      <c r="AC204" s="84"/>
      <c r="AD204" s="84"/>
      <c r="AE204" s="84"/>
      <c r="AF204" s="85">
        <f>'[14]D1.4.1 - Zdravotně techni...'!$J$30</f>
        <v>0</v>
      </c>
      <c r="AG204" s="86"/>
      <c r="AH204" s="86"/>
      <c r="AI204" s="86"/>
      <c r="AJ204" s="86"/>
      <c r="AK204" s="86"/>
      <c r="AL204" s="86"/>
      <c r="AM204" s="85">
        <f t="shared" ref="AM204:AM207" si="15">AF204*1.21</f>
        <v>0</v>
      </c>
      <c r="AN204" s="86"/>
      <c r="AO204" s="87"/>
      <c r="AV204" s="18"/>
      <c r="AW204" s="18"/>
    </row>
    <row r="205" spans="1:49" ht="15" customHeight="1" x14ac:dyDescent="0.25">
      <c r="A205" s="32"/>
      <c r="B205" s="76"/>
      <c r="C205" s="84" t="s">
        <v>40</v>
      </c>
      <c r="D205" s="84"/>
      <c r="E205" s="84"/>
      <c r="F205" s="84"/>
      <c r="G205" s="84"/>
      <c r="H205" s="71"/>
      <c r="I205" s="84" t="s">
        <v>63</v>
      </c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  <c r="V205" s="84"/>
      <c r="W205" s="84"/>
      <c r="X205" s="84"/>
      <c r="Y205" s="84"/>
      <c r="Z205" s="84"/>
      <c r="AA205" s="84"/>
      <c r="AB205" s="84"/>
      <c r="AC205" s="84"/>
      <c r="AD205" s="84"/>
      <c r="AE205" s="84"/>
      <c r="AF205" s="85">
        <f>'[14]D1.4.2 - Chlazení - DP14'!$J$30</f>
        <v>0</v>
      </c>
      <c r="AG205" s="86"/>
      <c r="AH205" s="86"/>
      <c r="AI205" s="86"/>
      <c r="AJ205" s="86"/>
      <c r="AK205" s="86"/>
      <c r="AL205" s="86"/>
      <c r="AM205" s="85">
        <f t="shared" si="15"/>
        <v>0</v>
      </c>
      <c r="AN205" s="86"/>
      <c r="AO205" s="87"/>
      <c r="AV205" s="18"/>
      <c r="AW205" s="18"/>
    </row>
    <row r="206" spans="1:49" ht="15" customHeight="1" x14ac:dyDescent="0.25">
      <c r="A206" s="32"/>
      <c r="B206" s="76"/>
      <c r="C206" s="84" t="s">
        <v>40</v>
      </c>
      <c r="D206" s="84"/>
      <c r="E206" s="84"/>
      <c r="F206" s="84"/>
      <c r="G206" s="84"/>
      <c r="H206" s="71"/>
      <c r="I206" s="84" t="s">
        <v>64</v>
      </c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  <c r="V206" s="84"/>
      <c r="W206" s="84"/>
      <c r="X206" s="84"/>
      <c r="Y206" s="84"/>
      <c r="Z206" s="84"/>
      <c r="AA206" s="84"/>
      <c r="AB206" s="84"/>
      <c r="AC206" s="84"/>
      <c r="AD206" s="84"/>
      <c r="AE206" s="84"/>
      <c r="AF206" s="85">
        <f>'[14]D1.4.4 - Elektroinstalace...'!$J$30</f>
        <v>342720</v>
      </c>
      <c r="AG206" s="86"/>
      <c r="AH206" s="86"/>
      <c r="AI206" s="86"/>
      <c r="AJ206" s="86"/>
      <c r="AK206" s="86"/>
      <c r="AL206" s="86"/>
      <c r="AM206" s="85">
        <f t="shared" si="15"/>
        <v>414691.2</v>
      </c>
      <c r="AN206" s="86"/>
      <c r="AO206" s="87"/>
      <c r="AV206" s="18"/>
      <c r="AW206" s="18"/>
    </row>
    <row r="207" spans="1:49" ht="15" customHeight="1" x14ac:dyDescent="0.25">
      <c r="A207" s="32"/>
      <c r="B207" s="76"/>
      <c r="C207" s="84" t="s">
        <v>40</v>
      </c>
      <c r="D207" s="84"/>
      <c r="E207" s="84"/>
      <c r="F207" s="84"/>
      <c r="G207" s="84"/>
      <c r="H207" s="71"/>
      <c r="I207" s="84" t="s">
        <v>65</v>
      </c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  <c r="V207" s="84"/>
      <c r="W207" s="84"/>
      <c r="X207" s="84"/>
      <c r="Y207" s="84"/>
      <c r="Z207" s="84"/>
      <c r="AA207" s="84"/>
      <c r="AB207" s="84"/>
      <c r="AC207" s="84"/>
      <c r="AD207" s="84"/>
      <c r="AE207" s="84"/>
      <c r="AF207" s="85">
        <f>'[14]D1.4.5 - Měření a regulac...'!$J$30</f>
        <v>126490</v>
      </c>
      <c r="AG207" s="86"/>
      <c r="AH207" s="86"/>
      <c r="AI207" s="86"/>
      <c r="AJ207" s="86"/>
      <c r="AK207" s="86"/>
      <c r="AL207" s="86"/>
      <c r="AM207" s="85">
        <f t="shared" si="15"/>
        <v>153052.9</v>
      </c>
      <c r="AN207" s="86"/>
      <c r="AO207" s="87"/>
      <c r="AV207" s="18"/>
      <c r="AW207" s="18"/>
    </row>
    <row r="208" spans="1:49" ht="15" customHeight="1" x14ac:dyDescent="0.25">
      <c r="A208" s="32"/>
      <c r="B208" s="76"/>
      <c r="C208" s="84"/>
      <c r="D208" s="84"/>
      <c r="E208" s="84"/>
      <c r="F208" s="84"/>
      <c r="G208" s="84"/>
      <c r="H208" s="71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85"/>
      <c r="AG208" s="86"/>
      <c r="AH208" s="86"/>
      <c r="AI208" s="86"/>
      <c r="AJ208" s="86"/>
      <c r="AK208" s="86"/>
      <c r="AL208" s="86"/>
      <c r="AM208" s="85"/>
      <c r="AN208" s="86"/>
      <c r="AO208" s="87"/>
      <c r="AV208" s="18"/>
      <c r="AW208" s="18"/>
    </row>
    <row r="209" spans="1:49" ht="15" customHeight="1" x14ac:dyDescent="0.25">
      <c r="A209" s="32"/>
      <c r="B209" s="76"/>
      <c r="C209" s="98" t="s">
        <v>74</v>
      </c>
      <c r="D209" s="98"/>
      <c r="E209" s="98"/>
      <c r="F209" s="98"/>
      <c r="G209" s="98"/>
      <c r="H209" s="80"/>
      <c r="I209" s="99" t="s">
        <v>55</v>
      </c>
      <c r="J209" s="99"/>
      <c r="K209" s="99"/>
      <c r="L209" s="99"/>
      <c r="M209" s="99"/>
      <c r="N209" s="99"/>
      <c r="O209" s="99"/>
      <c r="P209" s="99"/>
      <c r="Q209" s="99"/>
      <c r="R209" s="99"/>
      <c r="S209" s="99"/>
      <c r="T209" s="99"/>
      <c r="U209" s="99"/>
      <c r="V209" s="99"/>
      <c r="W209" s="99"/>
      <c r="X209" s="99"/>
      <c r="Y209" s="99"/>
      <c r="Z209" s="99"/>
      <c r="AA209" s="99"/>
      <c r="AB209" s="99"/>
      <c r="AC209" s="99"/>
      <c r="AD209" s="99"/>
      <c r="AE209" s="99"/>
      <c r="AF209" s="100">
        <f>AF210+AF211+AF212+AF213+AF214</f>
        <v>573475</v>
      </c>
      <c r="AG209" s="100"/>
      <c r="AH209" s="100"/>
      <c r="AI209" s="100"/>
      <c r="AJ209" s="100"/>
      <c r="AK209" s="100"/>
      <c r="AL209" s="100"/>
      <c r="AM209" s="100">
        <f>AM210+AM211+AM212+AM213+AM214</f>
        <v>693904.74999999988</v>
      </c>
      <c r="AN209" s="100"/>
      <c r="AO209" s="103"/>
      <c r="AV209" s="18"/>
      <c r="AW209" s="18"/>
    </row>
    <row r="210" spans="1:49" ht="15" customHeight="1" x14ac:dyDescent="0.25">
      <c r="A210" s="32"/>
      <c r="B210" s="76"/>
      <c r="C210" s="84" t="s">
        <v>74</v>
      </c>
      <c r="D210" s="84"/>
      <c r="E210" s="84"/>
      <c r="F210" s="84"/>
      <c r="G210" s="84"/>
      <c r="H210" s="71"/>
      <c r="I210" s="84" t="s">
        <v>54</v>
      </c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  <c r="V210" s="84"/>
      <c r="W210" s="84"/>
      <c r="X210" s="84"/>
      <c r="Y210" s="84"/>
      <c r="Z210" s="84"/>
      <c r="AA210" s="84"/>
      <c r="AB210" s="84"/>
      <c r="AC210" s="84"/>
      <c r="AD210" s="84"/>
      <c r="AE210" s="84"/>
      <c r="AF210" s="85">
        <f>'[15]D1.1 - Stavba - DP15'!$J$30</f>
        <v>0</v>
      </c>
      <c r="AG210" s="86"/>
      <c r="AH210" s="86"/>
      <c r="AI210" s="86"/>
      <c r="AJ210" s="86"/>
      <c r="AK210" s="86"/>
      <c r="AL210" s="86"/>
      <c r="AM210" s="85">
        <f>AF210*1.21</f>
        <v>0</v>
      </c>
      <c r="AN210" s="86"/>
      <c r="AO210" s="87"/>
      <c r="AV210" s="18"/>
      <c r="AW210" s="18"/>
    </row>
    <row r="211" spans="1:49" ht="15" customHeight="1" x14ac:dyDescent="0.25">
      <c r="A211" s="32"/>
      <c r="B211" s="76"/>
      <c r="C211" s="84" t="s">
        <v>74</v>
      </c>
      <c r="D211" s="84"/>
      <c r="E211" s="84"/>
      <c r="F211" s="84"/>
      <c r="G211" s="84"/>
      <c r="H211" s="71"/>
      <c r="I211" s="84" t="s">
        <v>62</v>
      </c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  <c r="V211" s="84"/>
      <c r="W211" s="84"/>
      <c r="X211" s="84"/>
      <c r="Y211" s="84"/>
      <c r="Z211" s="84"/>
      <c r="AA211" s="84"/>
      <c r="AB211" s="84"/>
      <c r="AC211" s="84"/>
      <c r="AD211" s="84"/>
      <c r="AE211" s="84"/>
      <c r="AF211" s="85">
        <f>'[15]D1.4.1 - Zdravotně techni...'!$J$30</f>
        <v>0</v>
      </c>
      <c r="AG211" s="86"/>
      <c r="AH211" s="86"/>
      <c r="AI211" s="86"/>
      <c r="AJ211" s="86"/>
      <c r="AK211" s="86"/>
      <c r="AL211" s="86"/>
      <c r="AM211" s="85">
        <f t="shared" ref="AM211:AM214" si="16">AF211*1.21</f>
        <v>0</v>
      </c>
      <c r="AN211" s="86"/>
      <c r="AO211" s="87"/>
      <c r="AV211" s="18"/>
      <c r="AW211" s="18"/>
    </row>
    <row r="212" spans="1:49" ht="15" customHeight="1" x14ac:dyDescent="0.25">
      <c r="A212" s="32"/>
      <c r="B212" s="76"/>
      <c r="C212" s="84" t="s">
        <v>74</v>
      </c>
      <c r="D212" s="84"/>
      <c r="E212" s="84"/>
      <c r="F212" s="84"/>
      <c r="G212" s="84"/>
      <c r="H212" s="71"/>
      <c r="I212" s="84" t="s">
        <v>63</v>
      </c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  <c r="V212" s="84"/>
      <c r="W212" s="84"/>
      <c r="X212" s="84"/>
      <c r="Y212" s="84"/>
      <c r="Z212" s="84"/>
      <c r="AA212" s="84"/>
      <c r="AB212" s="84"/>
      <c r="AC212" s="84"/>
      <c r="AD212" s="84"/>
      <c r="AE212" s="84"/>
      <c r="AF212" s="85">
        <f>'[15]D1.4.2 - Chlazení - DP15'!$J$30</f>
        <v>0</v>
      </c>
      <c r="AG212" s="86"/>
      <c r="AH212" s="86"/>
      <c r="AI212" s="86"/>
      <c r="AJ212" s="86"/>
      <c r="AK212" s="86"/>
      <c r="AL212" s="86"/>
      <c r="AM212" s="85">
        <f t="shared" si="16"/>
        <v>0</v>
      </c>
      <c r="AN212" s="86"/>
      <c r="AO212" s="87"/>
      <c r="AV212" s="18"/>
      <c r="AW212" s="18"/>
    </row>
    <row r="213" spans="1:49" ht="15" customHeight="1" x14ac:dyDescent="0.25">
      <c r="A213" s="32"/>
      <c r="B213" s="76"/>
      <c r="C213" s="84" t="s">
        <v>74</v>
      </c>
      <c r="D213" s="84"/>
      <c r="E213" s="84"/>
      <c r="F213" s="84"/>
      <c r="G213" s="84"/>
      <c r="H213" s="71"/>
      <c r="I213" s="84" t="s">
        <v>64</v>
      </c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  <c r="V213" s="84"/>
      <c r="W213" s="84"/>
      <c r="X213" s="84"/>
      <c r="Y213" s="84"/>
      <c r="Z213" s="84"/>
      <c r="AA213" s="84"/>
      <c r="AB213" s="84"/>
      <c r="AC213" s="84"/>
      <c r="AD213" s="84"/>
      <c r="AE213" s="84"/>
      <c r="AF213" s="85">
        <f>'[15]D1.4.4 - Elektroinstalace...'!$J$30</f>
        <v>461580</v>
      </c>
      <c r="AG213" s="86"/>
      <c r="AH213" s="86"/>
      <c r="AI213" s="86"/>
      <c r="AJ213" s="86"/>
      <c r="AK213" s="86"/>
      <c r="AL213" s="86"/>
      <c r="AM213" s="85">
        <f t="shared" si="16"/>
        <v>558511.79999999993</v>
      </c>
      <c r="AN213" s="86"/>
      <c r="AO213" s="87"/>
      <c r="AV213" s="18"/>
      <c r="AW213" s="18"/>
    </row>
    <row r="214" spans="1:49" ht="15" customHeight="1" x14ac:dyDescent="0.25">
      <c r="A214" s="32"/>
      <c r="B214" s="76"/>
      <c r="C214" s="84" t="s">
        <v>74</v>
      </c>
      <c r="D214" s="84"/>
      <c r="E214" s="84"/>
      <c r="F214" s="84"/>
      <c r="G214" s="84"/>
      <c r="H214" s="71"/>
      <c r="I214" s="84" t="s">
        <v>65</v>
      </c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  <c r="V214" s="84"/>
      <c r="W214" s="84"/>
      <c r="X214" s="84"/>
      <c r="Y214" s="84"/>
      <c r="Z214" s="84"/>
      <c r="AA214" s="84"/>
      <c r="AB214" s="84"/>
      <c r="AC214" s="84"/>
      <c r="AD214" s="84"/>
      <c r="AE214" s="84"/>
      <c r="AF214" s="85">
        <f>'[15]D1.4.5 - Měření a regulac...'!$J$30</f>
        <v>111895</v>
      </c>
      <c r="AG214" s="86"/>
      <c r="AH214" s="86"/>
      <c r="AI214" s="86"/>
      <c r="AJ214" s="86"/>
      <c r="AK214" s="86"/>
      <c r="AL214" s="86"/>
      <c r="AM214" s="85">
        <f t="shared" si="16"/>
        <v>135392.94999999998</v>
      </c>
      <c r="AN214" s="86"/>
      <c r="AO214" s="87"/>
      <c r="AV214" s="18"/>
      <c r="AW214" s="18"/>
    </row>
    <row r="215" spans="1:49" ht="15.75" x14ac:dyDescent="0.25">
      <c r="A215" s="32"/>
      <c r="B215" s="76"/>
      <c r="C215" s="84"/>
      <c r="D215" s="84"/>
      <c r="E215" s="84"/>
      <c r="F215" s="84"/>
      <c r="G215" s="84"/>
      <c r="H215" s="71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85"/>
      <c r="AG215" s="86"/>
      <c r="AH215" s="86"/>
      <c r="AI215" s="86"/>
      <c r="AJ215" s="86"/>
      <c r="AK215" s="86"/>
      <c r="AL215" s="86"/>
      <c r="AM215" s="85"/>
      <c r="AN215" s="86"/>
      <c r="AO215" s="87"/>
      <c r="AV215" s="18"/>
      <c r="AW215" s="18"/>
    </row>
    <row r="216" spans="1:49" ht="15.75" x14ac:dyDescent="0.25">
      <c r="A216" s="32"/>
      <c r="B216" s="76"/>
      <c r="C216" s="98" t="s">
        <v>75</v>
      </c>
      <c r="D216" s="98"/>
      <c r="E216" s="98"/>
      <c r="F216" s="98"/>
      <c r="G216" s="98"/>
      <c r="H216" s="80"/>
      <c r="I216" s="99" t="s">
        <v>55</v>
      </c>
      <c r="J216" s="99"/>
      <c r="K216" s="99"/>
      <c r="L216" s="99"/>
      <c r="M216" s="99"/>
      <c r="N216" s="99"/>
      <c r="O216" s="99"/>
      <c r="P216" s="99"/>
      <c r="Q216" s="99"/>
      <c r="R216" s="99"/>
      <c r="S216" s="99"/>
      <c r="T216" s="99"/>
      <c r="U216" s="99"/>
      <c r="V216" s="99"/>
      <c r="W216" s="99"/>
      <c r="X216" s="99"/>
      <c r="Y216" s="99"/>
      <c r="Z216" s="99"/>
      <c r="AA216" s="99"/>
      <c r="AB216" s="99"/>
      <c r="AC216" s="99"/>
      <c r="AD216" s="99"/>
      <c r="AE216" s="99"/>
      <c r="AF216" s="100">
        <f>AF217+AF218+AF219+AF220+AF221</f>
        <v>385700</v>
      </c>
      <c r="AG216" s="100"/>
      <c r="AH216" s="100"/>
      <c r="AI216" s="100"/>
      <c r="AJ216" s="100"/>
      <c r="AK216" s="100"/>
      <c r="AL216" s="100"/>
      <c r="AM216" s="101">
        <f>AM217+AM218+AM219+AM220+AM221</f>
        <v>466697</v>
      </c>
      <c r="AN216" s="101"/>
      <c r="AO216" s="102"/>
      <c r="AV216" s="18"/>
      <c r="AW216" s="18"/>
    </row>
    <row r="217" spans="1:49" ht="15" customHeight="1" x14ac:dyDescent="0.25">
      <c r="A217" s="32"/>
      <c r="B217" s="76"/>
      <c r="C217" s="84" t="s">
        <v>75</v>
      </c>
      <c r="D217" s="84"/>
      <c r="E217" s="84"/>
      <c r="F217" s="84"/>
      <c r="G217" s="84"/>
      <c r="H217" s="71"/>
      <c r="I217" s="84" t="s">
        <v>54</v>
      </c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  <c r="V217" s="84"/>
      <c r="W217" s="84"/>
      <c r="X217" s="84"/>
      <c r="Y217" s="84"/>
      <c r="Z217" s="84"/>
      <c r="AA217" s="84"/>
      <c r="AB217" s="84"/>
      <c r="AC217" s="84"/>
      <c r="AD217" s="84"/>
      <c r="AE217" s="84"/>
      <c r="AF217" s="85">
        <f>'[16]D1.1 - Stavba - DP16'!$J$30</f>
        <v>0</v>
      </c>
      <c r="AG217" s="86"/>
      <c r="AH217" s="86"/>
      <c r="AI217" s="86"/>
      <c r="AJ217" s="86"/>
      <c r="AK217" s="86"/>
      <c r="AL217" s="86"/>
      <c r="AM217" s="85">
        <f>AF217*1.21</f>
        <v>0</v>
      </c>
      <c r="AN217" s="86"/>
      <c r="AO217" s="87"/>
      <c r="AV217" s="18"/>
      <c r="AW217" s="18"/>
    </row>
    <row r="218" spans="1:49" ht="15" customHeight="1" x14ac:dyDescent="0.25">
      <c r="A218" s="32"/>
      <c r="B218" s="76"/>
      <c r="C218" s="84" t="s">
        <v>75</v>
      </c>
      <c r="D218" s="84"/>
      <c r="E218" s="84"/>
      <c r="F218" s="84"/>
      <c r="G218" s="84"/>
      <c r="H218" s="71"/>
      <c r="I218" s="84" t="s">
        <v>62</v>
      </c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  <c r="V218" s="84"/>
      <c r="W218" s="84"/>
      <c r="X218" s="84"/>
      <c r="Y218" s="84"/>
      <c r="Z218" s="84"/>
      <c r="AA218" s="84"/>
      <c r="AB218" s="84"/>
      <c r="AC218" s="84"/>
      <c r="AD218" s="84"/>
      <c r="AE218" s="84"/>
      <c r="AF218" s="85">
        <f>'[16]D1.4.1 - Zdravotně techni...'!$J$30</f>
        <v>0</v>
      </c>
      <c r="AG218" s="86"/>
      <c r="AH218" s="86"/>
      <c r="AI218" s="86"/>
      <c r="AJ218" s="86"/>
      <c r="AK218" s="86"/>
      <c r="AL218" s="86"/>
      <c r="AM218" s="85">
        <f t="shared" ref="AM218:AM221" si="17">AF218*1.21</f>
        <v>0</v>
      </c>
      <c r="AN218" s="86"/>
      <c r="AO218" s="87"/>
      <c r="AV218" s="18"/>
      <c r="AW218" s="18"/>
    </row>
    <row r="219" spans="1:49" ht="15" customHeight="1" x14ac:dyDescent="0.25">
      <c r="A219" s="32"/>
      <c r="B219" s="76"/>
      <c r="C219" s="84" t="s">
        <v>75</v>
      </c>
      <c r="D219" s="84"/>
      <c r="E219" s="84"/>
      <c r="F219" s="84"/>
      <c r="G219" s="84"/>
      <c r="H219" s="71"/>
      <c r="I219" s="84" t="s">
        <v>63</v>
      </c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  <c r="W219" s="84"/>
      <c r="X219" s="84"/>
      <c r="Y219" s="84"/>
      <c r="Z219" s="84"/>
      <c r="AA219" s="84"/>
      <c r="AB219" s="84"/>
      <c r="AC219" s="84"/>
      <c r="AD219" s="84"/>
      <c r="AE219" s="84"/>
      <c r="AF219" s="85">
        <f>'[16]D1.4.2 - Chlazení - DP16'!$J$30</f>
        <v>0</v>
      </c>
      <c r="AG219" s="86"/>
      <c r="AH219" s="86"/>
      <c r="AI219" s="86"/>
      <c r="AJ219" s="86"/>
      <c r="AK219" s="86"/>
      <c r="AL219" s="86"/>
      <c r="AM219" s="85">
        <f t="shared" si="17"/>
        <v>0</v>
      </c>
      <c r="AN219" s="86"/>
      <c r="AO219" s="87"/>
      <c r="AV219" s="18"/>
      <c r="AW219" s="18"/>
    </row>
    <row r="220" spans="1:49" ht="15" customHeight="1" x14ac:dyDescent="0.25">
      <c r="A220" s="32"/>
      <c r="B220" s="76"/>
      <c r="C220" s="84" t="s">
        <v>75</v>
      </c>
      <c r="D220" s="84"/>
      <c r="E220" s="84"/>
      <c r="F220" s="84"/>
      <c r="G220" s="84"/>
      <c r="H220" s="71"/>
      <c r="I220" s="84" t="s">
        <v>64</v>
      </c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  <c r="V220" s="84"/>
      <c r="W220" s="84"/>
      <c r="X220" s="84"/>
      <c r="Y220" s="84"/>
      <c r="Z220" s="84"/>
      <c r="AA220" s="84"/>
      <c r="AB220" s="84"/>
      <c r="AC220" s="84"/>
      <c r="AD220" s="84"/>
      <c r="AE220" s="84"/>
      <c r="AF220" s="85">
        <f>'[16]D1.4.4 - Elektroinstalace...'!$J$30</f>
        <v>298130</v>
      </c>
      <c r="AG220" s="86"/>
      <c r="AH220" s="86"/>
      <c r="AI220" s="86"/>
      <c r="AJ220" s="86"/>
      <c r="AK220" s="86"/>
      <c r="AL220" s="86"/>
      <c r="AM220" s="85">
        <f t="shared" si="17"/>
        <v>360737.3</v>
      </c>
      <c r="AN220" s="86"/>
      <c r="AO220" s="87"/>
      <c r="AV220" s="18"/>
      <c r="AW220" s="18"/>
    </row>
    <row r="221" spans="1:49" ht="15" customHeight="1" x14ac:dyDescent="0.25">
      <c r="A221" s="32"/>
      <c r="B221" s="76"/>
      <c r="C221" s="84" t="s">
        <v>75</v>
      </c>
      <c r="D221" s="84"/>
      <c r="E221" s="84"/>
      <c r="F221" s="84"/>
      <c r="G221" s="84"/>
      <c r="H221" s="71"/>
      <c r="I221" s="84" t="s">
        <v>65</v>
      </c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  <c r="V221" s="84"/>
      <c r="W221" s="84"/>
      <c r="X221" s="84"/>
      <c r="Y221" s="84"/>
      <c r="Z221" s="84"/>
      <c r="AA221" s="84"/>
      <c r="AB221" s="84"/>
      <c r="AC221" s="84"/>
      <c r="AD221" s="84"/>
      <c r="AE221" s="84"/>
      <c r="AF221" s="85">
        <f>'[16]D1.4.5 - Měření a regulac...'!$J$30</f>
        <v>87570</v>
      </c>
      <c r="AG221" s="86"/>
      <c r="AH221" s="86"/>
      <c r="AI221" s="86"/>
      <c r="AJ221" s="86"/>
      <c r="AK221" s="86"/>
      <c r="AL221" s="86"/>
      <c r="AM221" s="85">
        <f t="shared" si="17"/>
        <v>105959.7</v>
      </c>
      <c r="AN221" s="86"/>
      <c r="AO221" s="87"/>
      <c r="AV221" s="18"/>
      <c r="AW221" s="18"/>
    </row>
    <row r="222" spans="1:49" ht="15.75" x14ac:dyDescent="0.25">
      <c r="A222" s="32"/>
      <c r="B222" s="76"/>
      <c r="C222" s="84"/>
      <c r="D222" s="84"/>
      <c r="E222" s="84"/>
      <c r="F222" s="84"/>
      <c r="G222" s="84"/>
      <c r="H222" s="71"/>
      <c r="I222" s="97"/>
      <c r="J222" s="97"/>
      <c r="K222" s="97"/>
      <c r="L222" s="97"/>
      <c r="M222" s="97"/>
      <c r="N222" s="97"/>
      <c r="O222" s="97"/>
      <c r="P222" s="97"/>
      <c r="Q222" s="97"/>
      <c r="R222" s="97"/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85"/>
      <c r="AG222" s="86"/>
      <c r="AH222" s="86"/>
      <c r="AI222" s="86"/>
      <c r="AJ222" s="86"/>
      <c r="AK222" s="86"/>
      <c r="AL222" s="86"/>
      <c r="AM222" s="85"/>
      <c r="AN222" s="86"/>
      <c r="AO222" s="87"/>
      <c r="AV222" s="18"/>
      <c r="AW222" s="18"/>
    </row>
    <row r="223" spans="1:49" ht="15.75" x14ac:dyDescent="0.25">
      <c r="A223" s="32"/>
      <c r="B223" s="76"/>
      <c r="C223" s="98" t="s">
        <v>76</v>
      </c>
      <c r="D223" s="98"/>
      <c r="E223" s="98"/>
      <c r="F223" s="98"/>
      <c r="G223" s="98"/>
      <c r="H223" s="80"/>
      <c r="I223" s="99" t="s">
        <v>55</v>
      </c>
      <c r="J223" s="99"/>
      <c r="K223" s="99"/>
      <c r="L223" s="99"/>
      <c r="M223" s="99"/>
      <c r="N223" s="99"/>
      <c r="O223" s="99"/>
      <c r="P223" s="99"/>
      <c r="Q223" s="99"/>
      <c r="R223" s="99"/>
      <c r="S223" s="99"/>
      <c r="T223" s="99"/>
      <c r="U223" s="99"/>
      <c r="V223" s="99"/>
      <c r="W223" s="99"/>
      <c r="X223" s="99"/>
      <c r="Y223" s="99"/>
      <c r="Z223" s="99"/>
      <c r="AA223" s="99"/>
      <c r="AB223" s="99"/>
      <c r="AC223" s="99"/>
      <c r="AD223" s="99"/>
      <c r="AE223" s="99"/>
      <c r="AF223" s="100">
        <f>AF224+AF225+AF226+AF227+AF228+AF229</f>
        <v>442505</v>
      </c>
      <c r="AG223" s="100"/>
      <c r="AH223" s="100"/>
      <c r="AI223" s="100"/>
      <c r="AJ223" s="100"/>
      <c r="AK223" s="100"/>
      <c r="AL223" s="100"/>
      <c r="AM223" s="101">
        <f>AM224+AM225+AM226+AM227+AM228+AM229</f>
        <v>535431.05000000005</v>
      </c>
      <c r="AN223" s="101"/>
      <c r="AO223" s="102"/>
      <c r="AV223" s="18"/>
      <c r="AW223" s="18"/>
    </row>
    <row r="224" spans="1:49" ht="15" customHeight="1" x14ac:dyDescent="0.25">
      <c r="A224" s="32"/>
      <c r="B224" s="76"/>
      <c r="C224" s="84" t="s">
        <v>76</v>
      </c>
      <c r="D224" s="84"/>
      <c r="E224" s="84"/>
      <c r="F224" s="84"/>
      <c r="G224" s="84"/>
      <c r="H224" s="71"/>
      <c r="I224" s="84" t="s">
        <v>54</v>
      </c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  <c r="V224" s="84"/>
      <c r="W224" s="84"/>
      <c r="X224" s="84"/>
      <c r="Y224" s="84"/>
      <c r="Z224" s="84"/>
      <c r="AA224" s="84"/>
      <c r="AB224" s="84"/>
      <c r="AC224" s="84"/>
      <c r="AD224" s="84"/>
      <c r="AE224" s="84"/>
      <c r="AF224" s="85">
        <f>'[17]D1.1 - Stavba - DP17'!$J$30</f>
        <v>0</v>
      </c>
      <c r="AG224" s="86"/>
      <c r="AH224" s="86"/>
      <c r="AI224" s="86"/>
      <c r="AJ224" s="86"/>
      <c r="AK224" s="86"/>
      <c r="AL224" s="86"/>
      <c r="AM224" s="85">
        <f>AF224*1.21</f>
        <v>0</v>
      </c>
      <c r="AN224" s="86"/>
      <c r="AO224" s="87"/>
      <c r="AV224" s="18"/>
      <c r="AW224" s="18"/>
    </row>
    <row r="225" spans="1:49" ht="15" customHeight="1" x14ac:dyDescent="0.25">
      <c r="A225" s="32"/>
      <c r="B225" s="76"/>
      <c r="C225" s="84" t="s">
        <v>76</v>
      </c>
      <c r="D225" s="84"/>
      <c r="E225" s="84"/>
      <c r="F225" s="84"/>
      <c r="G225" s="84"/>
      <c r="H225" s="71"/>
      <c r="I225" s="84" t="s">
        <v>62</v>
      </c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  <c r="V225" s="84"/>
      <c r="W225" s="84"/>
      <c r="X225" s="84"/>
      <c r="Y225" s="84"/>
      <c r="Z225" s="84"/>
      <c r="AA225" s="84"/>
      <c r="AB225" s="84"/>
      <c r="AC225" s="84"/>
      <c r="AD225" s="84"/>
      <c r="AE225" s="84"/>
      <c r="AF225" s="85">
        <f>'[17]D1.4.1 - Zdravotně techni...'!$J$30</f>
        <v>0</v>
      </c>
      <c r="AG225" s="86"/>
      <c r="AH225" s="86"/>
      <c r="AI225" s="86"/>
      <c r="AJ225" s="86"/>
      <c r="AK225" s="86"/>
      <c r="AL225" s="86"/>
      <c r="AM225" s="85">
        <f t="shared" ref="AM225:AM229" si="18">AF225*1.21</f>
        <v>0</v>
      </c>
      <c r="AN225" s="86"/>
      <c r="AO225" s="87"/>
      <c r="AV225" s="18"/>
      <c r="AW225" s="18"/>
    </row>
    <row r="226" spans="1:49" ht="15" customHeight="1" x14ac:dyDescent="0.25">
      <c r="A226" s="32"/>
      <c r="B226" s="76"/>
      <c r="C226" s="84" t="s">
        <v>76</v>
      </c>
      <c r="D226" s="84"/>
      <c r="E226" s="84"/>
      <c r="F226" s="84"/>
      <c r="G226" s="84"/>
      <c r="H226" s="71"/>
      <c r="I226" s="84" t="s">
        <v>63</v>
      </c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  <c r="W226" s="84"/>
      <c r="X226" s="84"/>
      <c r="Y226" s="84"/>
      <c r="Z226" s="84"/>
      <c r="AA226" s="84"/>
      <c r="AB226" s="84"/>
      <c r="AC226" s="84"/>
      <c r="AD226" s="84"/>
      <c r="AE226" s="84"/>
      <c r="AF226" s="85">
        <f>'[17]D1.4.2 - Chlazení - DP17'!$J$30</f>
        <v>0</v>
      </c>
      <c r="AG226" s="86"/>
      <c r="AH226" s="86"/>
      <c r="AI226" s="86"/>
      <c r="AJ226" s="86"/>
      <c r="AK226" s="86"/>
      <c r="AL226" s="86"/>
      <c r="AM226" s="85">
        <f t="shared" si="18"/>
        <v>0</v>
      </c>
      <c r="AN226" s="86"/>
      <c r="AO226" s="87"/>
      <c r="AV226" s="18"/>
      <c r="AW226" s="18"/>
    </row>
    <row r="227" spans="1:49" ht="15" customHeight="1" x14ac:dyDescent="0.25">
      <c r="A227" s="32"/>
      <c r="B227" s="76"/>
      <c r="C227" s="84" t="s">
        <v>76</v>
      </c>
      <c r="D227" s="84"/>
      <c r="E227" s="84"/>
      <c r="F227" s="84"/>
      <c r="G227" s="84"/>
      <c r="H227" s="71"/>
      <c r="I227" s="84" t="s">
        <v>67</v>
      </c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  <c r="V227" s="84"/>
      <c r="W227" s="84"/>
      <c r="X227" s="84"/>
      <c r="Y227" s="84"/>
      <c r="Z227" s="84"/>
      <c r="AA227" s="84"/>
      <c r="AB227" s="84"/>
      <c r="AC227" s="84"/>
      <c r="AD227" s="84"/>
      <c r="AE227" s="84"/>
      <c r="AF227" s="85">
        <f>'[17]D1.4.3 - Vzduchotechnika ...'!$J$30</f>
        <v>0</v>
      </c>
      <c r="AG227" s="86"/>
      <c r="AH227" s="86"/>
      <c r="AI227" s="86"/>
      <c r="AJ227" s="86"/>
      <c r="AK227" s="86"/>
      <c r="AL227" s="86"/>
      <c r="AM227" s="85">
        <f t="shared" si="18"/>
        <v>0</v>
      </c>
      <c r="AN227" s="86"/>
      <c r="AO227" s="87"/>
      <c r="AV227" s="18"/>
      <c r="AW227" s="18"/>
    </row>
    <row r="228" spans="1:49" ht="15" customHeight="1" x14ac:dyDescent="0.25">
      <c r="A228" s="32"/>
      <c r="B228" s="76"/>
      <c r="C228" s="84" t="s">
        <v>76</v>
      </c>
      <c r="D228" s="84"/>
      <c r="E228" s="84"/>
      <c r="F228" s="84"/>
      <c r="G228" s="84"/>
      <c r="H228" s="71"/>
      <c r="I228" s="84" t="s">
        <v>64</v>
      </c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  <c r="V228" s="84"/>
      <c r="W228" s="84"/>
      <c r="X228" s="84"/>
      <c r="Y228" s="84"/>
      <c r="Z228" s="84"/>
      <c r="AA228" s="84"/>
      <c r="AB228" s="84"/>
      <c r="AC228" s="84"/>
      <c r="AD228" s="84"/>
      <c r="AE228" s="84"/>
      <c r="AF228" s="85">
        <f>'[17]D1.4.4 - Elektroinstalace...'!$J$30</f>
        <v>369530</v>
      </c>
      <c r="AG228" s="86"/>
      <c r="AH228" s="86"/>
      <c r="AI228" s="86"/>
      <c r="AJ228" s="86"/>
      <c r="AK228" s="86"/>
      <c r="AL228" s="86"/>
      <c r="AM228" s="85">
        <f t="shared" si="18"/>
        <v>447131.3</v>
      </c>
      <c r="AN228" s="86"/>
      <c r="AO228" s="87"/>
      <c r="AV228" s="18"/>
      <c r="AW228" s="18"/>
    </row>
    <row r="229" spans="1:49" ht="15" customHeight="1" x14ac:dyDescent="0.25">
      <c r="A229" s="32"/>
      <c r="B229" s="76"/>
      <c r="C229" s="84" t="s">
        <v>76</v>
      </c>
      <c r="D229" s="84"/>
      <c r="E229" s="84"/>
      <c r="F229" s="84"/>
      <c r="G229" s="84"/>
      <c r="H229" s="71"/>
      <c r="I229" s="84" t="s">
        <v>65</v>
      </c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  <c r="V229" s="84"/>
      <c r="W229" s="84"/>
      <c r="X229" s="84"/>
      <c r="Y229" s="84"/>
      <c r="Z229" s="84"/>
      <c r="AA229" s="84"/>
      <c r="AB229" s="84"/>
      <c r="AC229" s="84"/>
      <c r="AD229" s="84"/>
      <c r="AE229" s="84"/>
      <c r="AF229" s="85">
        <f>'[17]D1.4.5 - Měření a regulac...'!$J$30</f>
        <v>72975</v>
      </c>
      <c r="AG229" s="86"/>
      <c r="AH229" s="86"/>
      <c r="AI229" s="86"/>
      <c r="AJ229" s="86"/>
      <c r="AK229" s="86"/>
      <c r="AL229" s="86"/>
      <c r="AM229" s="85">
        <f t="shared" si="18"/>
        <v>88299.75</v>
      </c>
      <c r="AN229" s="86"/>
      <c r="AO229" s="87"/>
      <c r="AV229" s="18"/>
      <c r="AW229" s="18"/>
    </row>
    <row r="230" spans="1:49" ht="15.75" x14ac:dyDescent="0.25">
      <c r="A230" s="32"/>
      <c r="B230" s="76"/>
      <c r="C230" s="84"/>
      <c r="D230" s="84"/>
      <c r="E230" s="84"/>
      <c r="F230" s="84"/>
      <c r="G230" s="84"/>
      <c r="H230" s="71"/>
      <c r="I230" s="97"/>
      <c r="J230" s="97"/>
      <c r="K230" s="97"/>
      <c r="L230" s="97"/>
      <c r="M230" s="97"/>
      <c r="N230" s="97"/>
      <c r="O230" s="97"/>
      <c r="P230" s="97"/>
      <c r="Q230" s="97"/>
      <c r="R230" s="97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85"/>
      <c r="AG230" s="86"/>
      <c r="AH230" s="86"/>
      <c r="AI230" s="86"/>
      <c r="AJ230" s="86"/>
      <c r="AK230" s="86"/>
      <c r="AL230" s="86"/>
      <c r="AM230" s="85"/>
      <c r="AN230" s="86"/>
      <c r="AO230" s="87"/>
      <c r="AV230" s="18"/>
      <c r="AW230" s="18"/>
    </row>
    <row r="231" spans="1:49" ht="15.75" x14ac:dyDescent="0.25">
      <c r="A231" s="32"/>
      <c r="B231" s="76"/>
      <c r="C231" s="98" t="s">
        <v>77</v>
      </c>
      <c r="D231" s="98"/>
      <c r="E231" s="98"/>
      <c r="F231" s="98"/>
      <c r="G231" s="98"/>
      <c r="H231" s="80"/>
      <c r="I231" s="99" t="s">
        <v>55</v>
      </c>
      <c r="J231" s="99"/>
      <c r="K231" s="99"/>
      <c r="L231" s="99"/>
      <c r="M231" s="99"/>
      <c r="N231" s="99"/>
      <c r="O231" s="99"/>
      <c r="P231" s="99"/>
      <c r="Q231" s="99"/>
      <c r="R231" s="99"/>
      <c r="S231" s="99"/>
      <c r="T231" s="99"/>
      <c r="U231" s="99"/>
      <c r="V231" s="99"/>
      <c r="W231" s="99"/>
      <c r="X231" s="99"/>
      <c r="Y231" s="99"/>
      <c r="Z231" s="99"/>
      <c r="AA231" s="99"/>
      <c r="AB231" s="99"/>
      <c r="AC231" s="99"/>
      <c r="AD231" s="99"/>
      <c r="AE231" s="99"/>
      <c r="AF231" s="100">
        <f>AF232+AF233+AF234+AF235+AF236+AF237</f>
        <v>172340</v>
      </c>
      <c r="AG231" s="100"/>
      <c r="AH231" s="100"/>
      <c r="AI231" s="100"/>
      <c r="AJ231" s="100"/>
      <c r="AK231" s="100"/>
      <c r="AL231" s="100"/>
      <c r="AM231" s="101">
        <f>AM232+AM233+AM234+AM235+AM236+AM237</f>
        <v>208531.4</v>
      </c>
      <c r="AN231" s="101"/>
      <c r="AO231" s="102"/>
      <c r="AV231" s="18"/>
      <c r="AW231" s="18"/>
    </row>
    <row r="232" spans="1:49" ht="15" customHeight="1" x14ac:dyDescent="0.25">
      <c r="A232" s="32"/>
      <c r="B232" s="76"/>
      <c r="C232" s="84" t="s">
        <v>77</v>
      </c>
      <c r="D232" s="84"/>
      <c r="E232" s="84"/>
      <c r="F232" s="84"/>
      <c r="G232" s="84"/>
      <c r="H232" s="71"/>
      <c r="I232" s="84" t="s">
        <v>54</v>
      </c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  <c r="V232" s="84"/>
      <c r="W232" s="84"/>
      <c r="X232" s="84"/>
      <c r="Y232" s="84"/>
      <c r="Z232" s="84"/>
      <c r="AA232" s="84"/>
      <c r="AB232" s="84"/>
      <c r="AC232" s="84"/>
      <c r="AD232" s="84"/>
      <c r="AE232" s="84"/>
      <c r="AF232" s="85">
        <f>'[18]D1.1 - Stavba - DP18'!$J$30</f>
        <v>0</v>
      </c>
      <c r="AG232" s="86"/>
      <c r="AH232" s="86"/>
      <c r="AI232" s="86"/>
      <c r="AJ232" s="86"/>
      <c r="AK232" s="86"/>
      <c r="AL232" s="86"/>
      <c r="AM232" s="85">
        <f>AF232*1.21</f>
        <v>0</v>
      </c>
      <c r="AN232" s="86"/>
      <c r="AO232" s="87"/>
      <c r="AV232" s="18"/>
      <c r="AW232" s="18"/>
    </row>
    <row r="233" spans="1:49" ht="15" customHeight="1" x14ac:dyDescent="0.25">
      <c r="A233" s="32"/>
      <c r="B233" s="76"/>
      <c r="C233" s="84" t="s">
        <v>77</v>
      </c>
      <c r="D233" s="84"/>
      <c r="E233" s="84"/>
      <c r="F233" s="84"/>
      <c r="G233" s="84"/>
      <c r="H233" s="71"/>
      <c r="I233" s="84" t="s">
        <v>62</v>
      </c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  <c r="V233" s="84"/>
      <c r="W233" s="84"/>
      <c r="X233" s="84"/>
      <c r="Y233" s="84"/>
      <c r="Z233" s="84"/>
      <c r="AA233" s="84"/>
      <c r="AB233" s="84"/>
      <c r="AC233" s="84"/>
      <c r="AD233" s="84"/>
      <c r="AE233" s="84"/>
      <c r="AF233" s="85">
        <f>'[18]D1.4.1 - Zdravotně techni...'!$J$30</f>
        <v>0</v>
      </c>
      <c r="AG233" s="86"/>
      <c r="AH233" s="86"/>
      <c r="AI233" s="86"/>
      <c r="AJ233" s="86"/>
      <c r="AK233" s="86"/>
      <c r="AL233" s="86"/>
      <c r="AM233" s="85">
        <f t="shared" ref="AM233:AM237" si="19">AF233*1.21</f>
        <v>0</v>
      </c>
      <c r="AN233" s="86"/>
      <c r="AO233" s="87"/>
      <c r="AV233" s="18"/>
      <c r="AW233" s="18"/>
    </row>
    <row r="234" spans="1:49" ht="15" customHeight="1" x14ac:dyDescent="0.25">
      <c r="A234" s="32"/>
      <c r="B234" s="76"/>
      <c r="C234" s="84" t="s">
        <v>77</v>
      </c>
      <c r="D234" s="84"/>
      <c r="E234" s="84"/>
      <c r="F234" s="84"/>
      <c r="G234" s="84"/>
      <c r="H234" s="71"/>
      <c r="I234" s="84" t="s">
        <v>63</v>
      </c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  <c r="V234" s="84"/>
      <c r="W234" s="84"/>
      <c r="X234" s="84"/>
      <c r="Y234" s="84"/>
      <c r="Z234" s="84"/>
      <c r="AA234" s="84"/>
      <c r="AB234" s="84"/>
      <c r="AC234" s="84"/>
      <c r="AD234" s="84"/>
      <c r="AE234" s="84"/>
      <c r="AF234" s="85">
        <f>'[18]D1.4.2 - Chlazení - DP18'!$J$30</f>
        <v>0</v>
      </c>
      <c r="AG234" s="86"/>
      <c r="AH234" s="86"/>
      <c r="AI234" s="86"/>
      <c r="AJ234" s="86"/>
      <c r="AK234" s="86"/>
      <c r="AL234" s="86"/>
      <c r="AM234" s="85">
        <f t="shared" si="19"/>
        <v>0</v>
      </c>
      <c r="AN234" s="86"/>
      <c r="AO234" s="87"/>
      <c r="AV234" s="18"/>
      <c r="AW234" s="18"/>
    </row>
    <row r="235" spans="1:49" ht="15" customHeight="1" x14ac:dyDescent="0.25">
      <c r="A235" s="32"/>
      <c r="B235" s="76"/>
      <c r="C235" s="84" t="s">
        <v>77</v>
      </c>
      <c r="D235" s="84"/>
      <c r="E235" s="84"/>
      <c r="F235" s="84"/>
      <c r="G235" s="84"/>
      <c r="H235" s="71"/>
      <c r="I235" s="84" t="s">
        <v>64</v>
      </c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  <c r="V235" s="84"/>
      <c r="W235" s="84"/>
      <c r="X235" s="84"/>
      <c r="Y235" s="84"/>
      <c r="Z235" s="84"/>
      <c r="AA235" s="84"/>
      <c r="AB235" s="84"/>
      <c r="AC235" s="84"/>
      <c r="AD235" s="84"/>
      <c r="AE235" s="84"/>
      <c r="AF235" s="85">
        <f>'[18]D1.4.4 - Elektroinstalace...'!$J$30</f>
        <v>123690</v>
      </c>
      <c r="AG235" s="86"/>
      <c r="AH235" s="86"/>
      <c r="AI235" s="86"/>
      <c r="AJ235" s="86"/>
      <c r="AK235" s="86"/>
      <c r="AL235" s="86"/>
      <c r="AM235" s="85">
        <f t="shared" si="19"/>
        <v>149664.9</v>
      </c>
      <c r="AN235" s="86"/>
      <c r="AO235" s="87"/>
      <c r="AV235" s="18"/>
      <c r="AW235" s="18"/>
    </row>
    <row r="236" spans="1:49" ht="15" customHeight="1" x14ac:dyDescent="0.25">
      <c r="A236" s="32"/>
      <c r="B236" s="76"/>
      <c r="C236" s="84" t="s">
        <v>77</v>
      </c>
      <c r="D236" s="84"/>
      <c r="E236" s="84"/>
      <c r="F236" s="84"/>
      <c r="G236" s="84"/>
      <c r="H236" s="71"/>
      <c r="I236" s="84" t="s">
        <v>65</v>
      </c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  <c r="V236" s="84"/>
      <c r="W236" s="84"/>
      <c r="X236" s="84"/>
      <c r="Y236" s="84"/>
      <c r="Z236" s="84"/>
      <c r="AA236" s="84"/>
      <c r="AB236" s="84"/>
      <c r="AC236" s="84"/>
      <c r="AD236" s="84"/>
      <c r="AE236" s="84"/>
      <c r="AF236" s="85">
        <f>'[18]D1.4.5 - Měření a regulac...'!$J$30</f>
        <v>48650</v>
      </c>
      <c r="AG236" s="86"/>
      <c r="AH236" s="86"/>
      <c r="AI236" s="86"/>
      <c r="AJ236" s="86"/>
      <c r="AK236" s="86"/>
      <c r="AL236" s="86"/>
      <c r="AM236" s="85">
        <f t="shared" si="19"/>
        <v>58866.5</v>
      </c>
      <c r="AN236" s="86"/>
      <c r="AO236" s="87"/>
      <c r="AV236" s="18"/>
      <c r="AW236" s="18"/>
    </row>
    <row r="237" spans="1:49" ht="15" customHeight="1" x14ac:dyDescent="0.25">
      <c r="A237" s="32"/>
      <c r="B237" s="76"/>
      <c r="C237" s="84" t="s">
        <v>77</v>
      </c>
      <c r="D237" s="84"/>
      <c r="E237" s="84"/>
      <c r="F237" s="84"/>
      <c r="G237" s="84"/>
      <c r="H237" s="71"/>
      <c r="I237" s="84" t="s">
        <v>60</v>
      </c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  <c r="V237" s="84"/>
      <c r="W237" s="84"/>
      <c r="X237" s="84"/>
      <c r="Y237" s="84"/>
      <c r="Z237" s="84"/>
      <c r="AA237" s="84"/>
      <c r="AB237" s="84"/>
      <c r="AC237" s="84"/>
      <c r="AD237" s="84"/>
      <c r="AE237" s="84"/>
      <c r="AF237" s="85">
        <f>'[18]D1.4.6 - Stínění - DP18'!$J$30</f>
        <v>0</v>
      </c>
      <c r="AG237" s="86"/>
      <c r="AH237" s="86"/>
      <c r="AI237" s="86"/>
      <c r="AJ237" s="86"/>
      <c r="AK237" s="86"/>
      <c r="AL237" s="86"/>
      <c r="AM237" s="85">
        <f t="shared" si="19"/>
        <v>0</v>
      </c>
      <c r="AN237" s="86"/>
      <c r="AO237" s="87"/>
      <c r="AV237" s="18"/>
      <c r="AW237" s="18"/>
    </row>
    <row r="238" spans="1:49" ht="15.75" x14ac:dyDescent="0.25">
      <c r="A238" s="32"/>
      <c r="B238" s="76"/>
      <c r="C238" s="84"/>
      <c r="D238" s="84"/>
      <c r="E238" s="84"/>
      <c r="F238" s="84"/>
      <c r="G238" s="84"/>
      <c r="H238" s="71"/>
      <c r="I238" s="97"/>
      <c r="J238" s="97"/>
      <c r="K238" s="97"/>
      <c r="L238" s="97"/>
      <c r="M238" s="97"/>
      <c r="N238" s="97"/>
      <c r="O238" s="97"/>
      <c r="P238" s="97"/>
      <c r="Q238" s="97"/>
      <c r="R238" s="97"/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85"/>
      <c r="AG238" s="86"/>
      <c r="AH238" s="86"/>
      <c r="AI238" s="86"/>
      <c r="AJ238" s="86"/>
      <c r="AK238" s="86"/>
      <c r="AL238" s="86"/>
      <c r="AM238" s="85"/>
      <c r="AN238" s="86"/>
      <c r="AO238" s="87"/>
      <c r="AV238" s="18"/>
      <c r="AW238" s="18"/>
    </row>
    <row r="239" spans="1:49" ht="15.75" x14ac:dyDescent="0.25">
      <c r="A239" s="32"/>
      <c r="B239" s="76"/>
      <c r="C239" s="98" t="s">
        <v>78</v>
      </c>
      <c r="D239" s="98"/>
      <c r="E239" s="98"/>
      <c r="F239" s="98"/>
      <c r="G239" s="98"/>
      <c r="H239" s="80"/>
      <c r="I239" s="99" t="s">
        <v>55</v>
      </c>
      <c r="J239" s="99"/>
      <c r="K239" s="99"/>
      <c r="L239" s="99"/>
      <c r="M239" s="99"/>
      <c r="N239" s="99"/>
      <c r="O239" s="99"/>
      <c r="P239" s="99"/>
      <c r="Q239" s="99"/>
      <c r="R239" s="99"/>
      <c r="S239" s="99"/>
      <c r="T239" s="99"/>
      <c r="U239" s="99"/>
      <c r="V239" s="99"/>
      <c r="W239" s="99"/>
      <c r="X239" s="99"/>
      <c r="Y239" s="99"/>
      <c r="Z239" s="99"/>
      <c r="AA239" s="99"/>
      <c r="AB239" s="99"/>
      <c r="AC239" s="99"/>
      <c r="AD239" s="99"/>
      <c r="AE239" s="99"/>
      <c r="AF239" s="100">
        <f>AF240+AF241+AF242+AF243+AF244+AF245</f>
        <v>272615</v>
      </c>
      <c r="AG239" s="100"/>
      <c r="AH239" s="100"/>
      <c r="AI239" s="100"/>
      <c r="AJ239" s="100"/>
      <c r="AK239" s="100"/>
      <c r="AL239" s="100"/>
      <c r="AM239" s="101">
        <f>AM240+AM241+AM242+AM243+AM244+AM245</f>
        <v>329864.14999999997</v>
      </c>
      <c r="AN239" s="101"/>
      <c r="AO239" s="102"/>
      <c r="AV239" s="18"/>
      <c r="AW239" s="18"/>
    </row>
    <row r="240" spans="1:49" ht="15" customHeight="1" x14ac:dyDescent="0.25">
      <c r="A240" s="32"/>
      <c r="B240" s="76"/>
      <c r="C240" s="84" t="s">
        <v>78</v>
      </c>
      <c r="D240" s="84"/>
      <c r="E240" s="84"/>
      <c r="F240" s="84"/>
      <c r="G240" s="84"/>
      <c r="H240" s="71"/>
      <c r="I240" s="84" t="s">
        <v>54</v>
      </c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  <c r="V240" s="84"/>
      <c r="W240" s="84"/>
      <c r="X240" s="84"/>
      <c r="Y240" s="84"/>
      <c r="Z240" s="84"/>
      <c r="AA240" s="84"/>
      <c r="AB240" s="84"/>
      <c r="AC240" s="84"/>
      <c r="AD240" s="84"/>
      <c r="AE240" s="84"/>
      <c r="AF240" s="85">
        <f>'[19]D1.1 - Stavba - DP19'!$J$30</f>
        <v>0</v>
      </c>
      <c r="AG240" s="86"/>
      <c r="AH240" s="86"/>
      <c r="AI240" s="86"/>
      <c r="AJ240" s="86"/>
      <c r="AK240" s="86"/>
      <c r="AL240" s="86"/>
      <c r="AM240" s="85">
        <f>AF240*1.21</f>
        <v>0</v>
      </c>
      <c r="AN240" s="86"/>
      <c r="AO240" s="87"/>
      <c r="AV240" s="18"/>
      <c r="AW240" s="18"/>
    </row>
    <row r="241" spans="1:49" ht="15" customHeight="1" x14ac:dyDescent="0.25">
      <c r="A241" s="32"/>
      <c r="B241" s="76"/>
      <c r="C241" s="84" t="s">
        <v>78</v>
      </c>
      <c r="D241" s="84"/>
      <c r="E241" s="84"/>
      <c r="F241" s="84"/>
      <c r="G241" s="84"/>
      <c r="H241" s="71"/>
      <c r="I241" s="84" t="s">
        <v>62</v>
      </c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  <c r="V241" s="84"/>
      <c r="W241" s="84"/>
      <c r="X241" s="84"/>
      <c r="Y241" s="84"/>
      <c r="Z241" s="84"/>
      <c r="AA241" s="84"/>
      <c r="AB241" s="84"/>
      <c r="AC241" s="84"/>
      <c r="AD241" s="84"/>
      <c r="AE241" s="84"/>
      <c r="AF241" s="85">
        <f>'[19]D1.4.1 - Zdravotně techni...'!$J$30</f>
        <v>0</v>
      </c>
      <c r="AG241" s="86"/>
      <c r="AH241" s="86"/>
      <c r="AI241" s="86"/>
      <c r="AJ241" s="86"/>
      <c r="AK241" s="86"/>
      <c r="AL241" s="86"/>
      <c r="AM241" s="85">
        <f t="shared" ref="AM241:AM245" si="20">AF241*1.21</f>
        <v>0</v>
      </c>
      <c r="AN241" s="86"/>
      <c r="AO241" s="87"/>
      <c r="AV241" s="18"/>
      <c r="AW241" s="18"/>
    </row>
    <row r="242" spans="1:49" ht="15" customHeight="1" x14ac:dyDescent="0.25">
      <c r="A242" s="32"/>
      <c r="B242" s="76"/>
      <c r="C242" s="84" t="s">
        <v>78</v>
      </c>
      <c r="D242" s="84"/>
      <c r="E242" s="84"/>
      <c r="F242" s="84"/>
      <c r="G242" s="84"/>
      <c r="H242" s="71"/>
      <c r="I242" s="84" t="s">
        <v>63</v>
      </c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  <c r="V242" s="84"/>
      <c r="W242" s="84"/>
      <c r="X242" s="84"/>
      <c r="Y242" s="84"/>
      <c r="Z242" s="84"/>
      <c r="AA242" s="84"/>
      <c r="AB242" s="84"/>
      <c r="AC242" s="84"/>
      <c r="AD242" s="84"/>
      <c r="AE242" s="84"/>
      <c r="AF242" s="85">
        <f>'[19]D1.4.2 - Chlazení - DP19'!$J$30</f>
        <v>0</v>
      </c>
      <c r="AG242" s="86"/>
      <c r="AH242" s="86"/>
      <c r="AI242" s="86"/>
      <c r="AJ242" s="86"/>
      <c r="AK242" s="86"/>
      <c r="AL242" s="86"/>
      <c r="AM242" s="85">
        <f t="shared" si="20"/>
        <v>0</v>
      </c>
      <c r="AN242" s="86"/>
      <c r="AO242" s="87"/>
      <c r="AV242" s="18"/>
      <c r="AW242" s="18"/>
    </row>
    <row r="243" spans="1:49" ht="15" customHeight="1" x14ac:dyDescent="0.25">
      <c r="A243" s="32"/>
      <c r="B243" s="76"/>
      <c r="C243" s="84" t="s">
        <v>78</v>
      </c>
      <c r="D243" s="84"/>
      <c r="E243" s="84"/>
      <c r="F243" s="84"/>
      <c r="G243" s="84"/>
      <c r="H243" s="71"/>
      <c r="I243" s="84" t="s">
        <v>64</v>
      </c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  <c r="V243" s="84"/>
      <c r="W243" s="84"/>
      <c r="X243" s="84"/>
      <c r="Y243" s="84"/>
      <c r="Z243" s="84"/>
      <c r="AA243" s="84"/>
      <c r="AB243" s="84"/>
      <c r="AC243" s="84"/>
      <c r="AD243" s="84"/>
      <c r="AE243" s="84"/>
      <c r="AF243" s="85">
        <f>'[19]D1.4.4 - Elektroinstalace...'!$J$30</f>
        <v>209370</v>
      </c>
      <c r="AG243" s="86"/>
      <c r="AH243" s="86"/>
      <c r="AI243" s="86"/>
      <c r="AJ243" s="86"/>
      <c r="AK243" s="86"/>
      <c r="AL243" s="86"/>
      <c r="AM243" s="85">
        <f t="shared" si="20"/>
        <v>253337.69999999998</v>
      </c>
      <c r="AN243" s="86"/>
      <c r="AO243" s="87"/>
      <c r="AV243" s="18"/>
      <c r="AW243" s="18"/>
    </row>
    <row r="244" spans="1:49" ht="15" customHeight="1" x14ac:dyDescent="0.25">
      <c r="A244" s="32"/>
      <c r="B244" s="76"/>
      <c r="C244" s="84" t="s">
        <v>78</v>
      </c>
      <c r="D244" s="84"/>
      <c r="E244" s="84"/>
      <c r="F244" s="84"/>
      <c r="G244" s="84"/>
      <c r="H244" s="71"/>
      <c r="I244" s="84" t="s">
        <v>65</v>
      </c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  <c r="V244" s="84"/>
      <c r="W244" s="84"/>
      <c r="X244" s="84"/>
      <c r="Y244" s="84"/>
      <c r="Z244" s="84"/>
      <c r="AA244" s="84"/>
      <c r="AB244" s="84"/>
      <c r="AC244" s="84"/>
      <c r="AD244" s="84"/>
      <c r="AE244" s="84"/>
      <c r="AF244" s="85">
        <f>'[19]D1.4.5 - Měření a regulac...'!$J$30</f>
        <v>63245</v>
      </c>
      <c r="AG244" s="86"/>
      <c r="AH244" s="86"/>
      <c r="AI244" s="86"/>
      <c r="AJ244" s="86"/>
      <c r="AK244" s="86"/>
      <c r="AL244" s="86"/>
      <c r="AM244" s="85">
        <f t="shared" si="20"/>
        <v>76526.45</v>
      </c>
      <c r="AN244" s="86"/>
      <c r="AO244" s="87"/>
      <c r="AV244" s="18"/>
      <c r="AW244" s="18"/>
    </row>
    <row r="245" spans="1:49" ht="15" customHeight="1" x14ac:dyDescent="0.25">
      <c r="A245" s="32"/>
      <c r="B245" s="76"/>
      <c r="C245" s="84" t="s">
        <v>78</v>
      </c>
      <c r="D245" s="84"/>
      <c r="E245" s="84"/>
      <c r="F245" s="84"/>
      <c r="G245" s="84"/>
      <c r="H245" s="71"/>
      <c r="I245" s="84" t="s">
        <v>60</v>
      </c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  <c r="W245" s="84"/>
      <c r="X245" s="84"/>
      <c r="Y245" s="84"/>
      <c r="Z245" s="84"/>
      <c r="AA245" s="84"/>
      <c r="AB245" s="84"/>
      <c r="AC245" s="84"/>
      <c r="AD245" s="84"/>
      <c r="AE245" s="84"/>
      <c r="AF245" s="85">
        <f>'[19]D1.4.6 - Stínění - DP19'!$J$30</f>
        <v>0</v>
      </c>
      <c r="AG245" s="86"/>
      <c r="AH245" s="86"/>
      <c r="AI245" s="86"/>
      <c r="AJ245" s="86"/>
      <c r="AK245" s="86"/>
      <c r="AL245" s="86"/>
      <c r="AM245" s="85">
        <f t="shared" si="20"/>
        <v>0</v>
      </c>
      <c r="AN245" s="86"/>
      <c r="AO245" s="87"/>
      <c r="AV245" s="18"/>
      <c r="AW245" s="18"/>
    </row>
    <row r="246" spans="1:49" ht="15.75" x14ac:dyDescent="0.25">
      <c r="A246" s="32"/>
      <c r="B246" s="76"/>
      <c r="C246" s="84"/>
      <c r="D246" s="84"/>
      <c r="E246" s="84"/>
      <c r="F246" s="84"/>
      <c r="G246" s="84"/>
      <c r="H246" s="71"/>
      <c r="I246" s="97"/>
      <c r="J246" s="97"/>
      <c r="K246" s="97"/>
      <c r="L246" s="97"/>
      <c r="M246" s="97"/>
      <c r="N246" s="97"/>
      <c r="O246" s="97"/>
      <c r="P246" s="97"/>
      <c r="Q246" s="97"/>
      <c r="R246" s="97"/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85"/>
      <c r="AG246" s="86"/>
      <c r="AH246" s="86"/>
      <c r="AI246" s="86"/>
      <c r="AJ246" s="86"/>
      <c r="AK246" s="86"/>
      <c r="AL246" s="86"/>
      <c r="AM246" s="85"/>
      <c r="AN246" s="86"/>
      <c r="AO246" s="87"/>
      <c r="AV246" s="18"/>
      <c r="AW246" s="18"/>
    </row>
    <row r="247" spans="1:49" ht="15.75" x14ac:dyDescent="0.25">
      <c r="A247" s="32"/>
      <c r="B247" s="76"/>
      <c r="C247" s="98" t="s">
        <v>79</v>
      </c>
      <c r="D247" s="98"/>
      <c r="E247" s="98"/>
      <c r="F247" s="98"/>
      <c r="G247" s="98"/>
      <c r="H247" s="80"/>
      <c r="I247" s="99" t="s">
        <v>55</v>
      </c>
      <c r="J247" s="99"/>
      <c r="K247" s="99"/>
      <c r="L247" s="99"/>
      <c r="M247" s="99"/>
      <c r="N247" s="99"/>
      <c r="O247" s="99"/>
      <c r="P247" s="99"/>
      <c r="Q247" s="99"/>
      <c r="R247" s="99"/>
      <c r="S247" s="99"/>
      <c r="T247" s="99"/>
      <c r="U247" s="99"/>
      <c r="V247" s="99"/>
      <c r="W247" s="99"/>
      <c r="X247" s="99"/>
      <c r="Y247" s="99"/>
      <c r="Z247" s="99"/>
      <c r="AA247" s="99"/>
      <c r="AB247" s="99"/>
      <c r="AC247" s="99"/>
      <c r="AD247" s="99"/>
      <c r="AE247" s="99"/>
      <c r="AF247" s="100">
        <f>AF248+AF249+AF250+AF251+AF252+AF253</f>
        <v>544040</v>
      </c>
      <c r="AG247" s="100"/>
      <c r="AH247" s="100"/>
      <c r="AI247" s="100"/>
      <c r="AJ247" s="100"/>
      <c r="AK247" s="100"/>
      <c r="AL247" s="100"/>
      <c r="AM247" s="101">
        <f>AM248+AM249+AM250+AM251+AM252+AM253</f>
        <v>658288.39999999991</v>
      </c>
      <c r="AN247" s="101"/>
      <c r="AO247" s="102"/>
      <c r="AV247" s="18"/>
      <c r="AW247" s="18"/>
    </row>
    <row r="248" spans="1:49" ht="15" customHeight="1" x14ac:dyDescent="0.25">
      <c r="A248" s="32"/>
      <c r="B248" s="76"/>
      <c r="C248" s="84" t="s">
        <v>79</v>
      </c>
      <c r="D248" s="84"/>
      <c r="E248" s="84"/>
      <c r="F248" s="84"/>
      <c r="G248" s="84"/>
      <c r="H248" s="71"/>
      <c r="I248" s="84" t="s">
        <v>54</v>
      </c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  <c r="V248" s="84"/>
      <c r="W248" s="84"/>
      <c r="X248" s="84"/>
      <c r="Y248" s="84"/>
      <c r="Z248" s="84"/>
      <c r="AA248" s="84"/>
      <c r="AB248" s="84"/>
      <c r="AC248" s="84"/>
      <c r="AD248" s="84"/>
      <c r="AE248" s="84"/>
      <c r="AF248" s="85">
        <f>'[20]D1.1 - Stavba - DP20'!$J$30</f>
        <v>0</v>
      </c>
      <c r="AG248" s="86"/>
      <c r="AH248" s="86"/>
      <c r="AI248" s="86"/>
      <c r="AJ248" s="86"/>
      <c r="AK248" s="86"/>
      <c r="AL248" s="86"/>
      <c r="AM248" s="85">
        <f>AF248*1.21</f>
        <v>0</v>
      </c>
      <c r="AN248" s="86"/>
      <c r="AO248" s="87"/>
      <c r="AV248" s="18"/>
      <c r="AW248" s="18"/>
    </row>
    <row r="249" spans="1:49" ht="15" customHeight="1" x14ac:dyDescent="0.25">
      <c r="A249" s="32"/>
      <c r="B249" s="76"/>
      <c r="C249" s="84" t="s">
        <v>79</v>
      </c>
      <c r="D249" s="84"/>
      <c r="E249" s="84"/>
      <c r="F249" s="84"/>
      <c r="G249" s="84"/>
      <c r="H249" s="71"/>
      <c r="I249" s="84" t="s">
        <v>62</v>
      </c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  <c r="V249" s="84"/>
      <c r="W249" s="84"/>
      <c r="X249" s="84"/>
      <c r="Y249" s="84"/>
      <c r="Z249" s="84"/>
      <c r="AA249" s="84"/>
      <c r="AB249" s="84"/>
      <c r="AC249" s="84"/>
      <c r="AD249" s="84"/>
      <c r="AE249" s="84"/>
      <c r="AF249" s="85">
        <f>'[20]D1.4.1 - Zdravotně techni...'!$J$30</f>
        <v>0</v>
      </c>
      <c r="AG249" s="86"/>
      <c r="AH249" s="86"/>
      <c r="AI249" s="86"/>
      <c r="AJ249" s="86"/>
      <c r="AK249" s="86"/>
      <c r="AL249" s="86"/>
      <c r="AM249" s="85">
        <f t="shared" ref="AM249:AM253" si="21">AF249*1.21</f>
        <v>0</v>
      </c>
      <c r="AN249" s="86"/>
      <c r="AO249" s="87"/>
      <c r="AV249" s="18"/>
      <c r="AW249" s="18"/>
    </row>
    <row r="250" spans="1:49" ht="15" customHeight="1" x14ac:dyDescent="0.25">
      <c r="A250" s="32"/>
      <c r="B250" s="76"/>
      <c r="C250" s="84" t="s">
        <v>79</v>
      </c>
      <c r="D250" s="84"/>
      <c r="E250" s="84"/>
      <c r="F250" s="84"/>
      <c r="G250" s="84"/>
      <c r="H250" s="71"/>
      <c r="I250" s="84" t="s">
        <v>63</v>
      </c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  <c r="V250" s="84"/>
      <c r="W250" s="84"/>
      <c r="X250" s="84"/>
      <c r="Y250" s="84"/>
      <c r="Z250" s="84"/>
      <c r="AA250" s="84"/>
      <c r="AB250" s="84"/>
      <c r="AC250" s="84"/>
      <c r="AD250" s="84"/>
      <c r="AE250" s="84"/>
      <c r="AF250" s="85">
        <f>'[20]D1.4.2 - Chlazení - DP20'!$J$30</f>
        <v>0</v>
      </c>
      <c r="AG250" s="86"/>
      <c r="AH250" s="86"/>
      <c r="AI250" s="86"/>
      <c r="AJ250" s="86"/>
      <c r="AK250" s="86"/>
      <c r="AL250" s="86"/>
      <c r="AM250" s="85">
        <f t="shared" si="21"/>
        <v>0</v>
      </c>
      <c r="AN250" s="86"/>
      <c r="AO250" s="87"/>
      <c r="AV250" s="18"/>
      <c r="AW250" s="18"/>
    </row>
    <row r="251" spans="1:49" ht="15" customHeight="1" x14ac:dyDescent="0.25">
      <c r="A251" s="32"/>
      <c r="B251" s="76"/>
      <c r="C251" s="84" t="s">
        <v>79</v>
      </c>
      <c r="D251" s="84"/>
      <c r="E251" s="84"/>
      <c r="F251" s="84"/>
      <c r="G251" s="84"/>
      <c r="H251" s="71"/>
      <c r="I251" s="84" t="s">
        <v>64</v>
      </c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  <c r="Z251" s="84"/>
      <c r="AA251" s="84"/>
      <c r="AB251" s="84"/>
      <c r="AC251" s="84"/>
      <c r="AD251" s="84"/>
      <c r="AE251" s="84"/>
      <c r="AF251" s="85">
        <f>'[20]D1.4.4 - Elektroinstalace...'!$J$30</f>
        <v>398090</v>
      </c>
      <c r="AG251" s="86"/>
      <c r="AH251" s="86"/>
      <c r="AI251" s="86"/>
      <c r="AJ251" s="86"/>
      <c r="AK251" s="86"/>
      <c r="AL251" s="86"/>
      <c r="AM251" s="85">
        <f t="shared" si="21"/>
        <v>481688.89999999997</v>
      </c>
      <c r="AN251" s="86"/>
      <c r="AO251" s="87"/>
      <c r="AV251" s="18"/>
      <c r="AW251" s="18"/>
    </row>
    <row r="252" spans="1:49" ht="15" customHeight="1" x14ac:dyDescent="0.25">
      <c r="A252" s="32"/>
      <c r="B252" s="76"/>
      <c r="C252" s="84" t="s">
        <v>79</v>
      </c>
      <c r="D252" s="84"/>
      <c r="E252" s="84"/>
      <c r="F252" s="84"/>
      <c r="G252" s="84"/>
      <c r="H252" s="71"/>
      <c r="I252" s="84" t="s">
        <v>65</v>
      </c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  <c r="V252" s="84"/>
      <c r="W252" s="84"/>
      <c r="X252" s="84"/>
      <c r="Y252" s="84"/>
      <c r="Z252" s="84"/>
      <c r="AA252" s="84"/>
      <c r="AB252" s="84"/>
      <c r="AC252" s="84"/>
      <c r="AD252" s="84"/>
      <c r="AE252" s="84"/>
      <c r="AF252" s="85">
        <f>'[20]D1.4.5 - Měření a regulac...'!$J$30</f>
        <v>145950</v>
      </c>
      <c r="AG252" s="86"/>
      <c r="AH252" s="86"/>
      <c r="AI252" s="86"/>
      <c r="AJ252" s="86"/>
      <c r="AK252" s="86"/>
      <c r="AL252" s="86"/>
      <c r="AM252" s="85">
        <f t="shared" si="21"/>
        <v>176599.5</v>
      </c>
      <c r="AN252" s="86"/>
      <c r="AO252" s="87"/>
      <c r="AV252" s="18"/>
      <c r="AW252" s="18"/>
    </row>
    <row r="253" spans="1:49" ht="15" customHeight="1" x14ac:dyDescent="0.25">
      <c r="A253" s="32"/>
      <c r="B253" s="76"/>
      <c r="C253" s="84" t="s">
        <v>79</v>
      </c>
      <c r="D253" s="84"/>
      <c r="E253" s="84"/>
      <c r="F253" s="84"/>
      <c r="G253" s="84"/>
      <c r="H253" s="71"/>
      <c r="I253" s="84" t="s">
        <v>60</v>
      </c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  <c r="V253" s="84"/>
      <c r="W253" s="84"/>
      <c r="X253" s="84"/>
      <c r="Y253" s="84"/>
      <c r="Z253" s="84"/>
      <c r="AA253" s="84"/>
      <c r="AB253" s="84"/>
      <c r="AC253" s="84"/>
      <c r="AD253" s="84"/>
      <c r="AE253" s="84"/>
      <c r="AF253" s="85">
        <f>'[20]D1.4.6 - Stínění - DP20'!$J$30</f>
        <v>0</v>
      </c>
      <c r="AG253" s="86"/>
      <c r="AH253" s="86"/>
      <c r="AI253" s="86"/>
      <c r="AJ253" s="86"/>
      <c r="AK253" s="86"/>
      <c r="AL253" s="86"/>
      <c r="AM253" s="85">
        <f t="shared" si="21"/>
        <v>0</v>
      </c>
      <c r="AN253" s="86"/>
      <c r="AO253" s="87"/>
      <c r="AV253" s="18"/>
      <c r="AW253" s="18"/>
    </row>
    <row r="254" spans="1:49" ht="15.75" x14ac:dyDescent="0.25">
      <c r="A254" s="32"/>
      <c r="B254" s="76"/>
      <c r="C254" s="84"/>
      <c r="D254" s="84"/>
      <c r="E254" s="84"/>
      <c r="F254" s="84"/>
      <c r="G254" s="84"/>
      <c r="H254" s="71"/>
      <c r="I254" s="97"/>
      <c r="J254" s="97"/>
      <c r="K254" s="97"/>
      <c r="L254" s="97"/>
      <c r="M254" s="97"/>
      <c r="N254" s="97"/>
      <c r="O254" s="97"/>
      <c r="P254" s="97"/>
      <c r="Q254" s="97"/>
      <c r="R254" s="9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85"/>
      <c r="AG254" s="86"/>
      <c r="AH254" s="86"/>
      <c r="AI254" s="86"/>
      <c r="AJ254" s="86"/>
      <c r="AK254" s="86"/>
      <c r="AL254" s="86"/>
      <c r="AM254" s="85"/>
      <c r="AN254" s="86"/>
      <c r="AO254" s="87"/>
      <c r="AV254" s="18"/>
      <c r="AW254" s="18"/>
    </row>
    <row r="255" spans="1:49" ht="15.75" x14ac:dyDescent="0.25">
      <c r="A255" s="32"/>
      <c r="B255" s="76"/>
      <c r="C255" s="98" t="s">
        <v>80</v>
      </c>
      <c r="D255" s="98"/>
      <c r="E255" s="98"/>
      <c r="F255" s="98"/>
      <c r="G255" s="98"/>
      <c r="H255" s="80"/>
      <c r="I255" s="99" t="s">
        <v>55</v>
      </c>
      <c r="J255" s="99"/>
      <c r="K255" s="99"/>
      <c r="L255" s="99"/>
      <c r="M255" s="99"/>
      <c r="N255" s="99"/>
      <c r="O255" s="99"/>
      <c r="P255" s="99"/>
      <c r="Q255" s="99"/>
      <c r="R255" s="99"/>
      <c r="S255" s="99"/>
      <c r="T255" s="99"/>
      <c r="U255" s="99"/>
      <c r="V255" s="99"/>
      <c r="W255" s="99"/>
      <c r="X255" s="99"/>
      <c r="Y255" s="99"/>
      <c r="Z255" s="99"/>
      <c r="AA255" s="99"/>
      <c r="AB255" s="99"/>
      <c r="AC255" s="99"/>
      <c r="AD255" s="99"/>
      <c r="AE255" s="99"/>
      <c r="AF255" s="100">
        <f>AF256+AF257+AF258+AF259+AF260+AF261</f>
        <v>220360</v>
      </c>
      <c r="AG255" s="100"/>
      <c r="AH255" s="100"/>
      <c r="AI255" s="100"/>
      <c r="AJ255" s="100"/>
      <c r="AK255" s="100"/>
      <c r="AL255" s="100"/>
      <c r="AM255" s="101">
        <f>AM256+AM257+AM258+AM259+AM260+AM261</f>
        <v>266635.59999999998</v>
      </c>
      <c r="AN255" s="101"/>
      <c r="AO255" s="102"/>
      <c r="AV255" s="18"/>
      <c r="AW255" s="18"/>
    </row>
    <row r="256" spans="1:49" ht="15" customHeight="1" x14ac:dyDescent="0.25">
      <c r="A256" s="32"/>
      <c r="B256" s="76"/>
      <c r="C256" s="84" t="s">
        <v>80</v>
      </c>
      <c r="D256" s="84"/>
      <c r="E256" s="84"/>
      <c r="F256" s="84"/>
      <c r="G256" s="84"/>
      <c r="H256" s="71"/>
      <c r="I256" s="84" t="s">
        <v>54</v>
      </c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  <c r="V256" s="84"/>
      <c r="W256" s="84"/>
      <c r="X256" s="84"/>
      <c r="Y256" s="84"/>
      <c r="Z256" s="84"/>
      <c r="AA256" s="84"/>
      <c r="AB256" s="84"/>
      <c r="AC256" s="84"/>
      <c r="AD256" s="84"/>
      <c r="AE256" s="84"/>
      <c r="AF256" s="85">
        <f>'[21]D1.1 - Stavba - DP21'!$J$30</f>
        <v>0</v>
      </c>
      <c r="AG256" s="86"/>
      <c r="AH256" s="86"/>
      <c r="AI256" s="86"/>
      <c r="AJ256" s="86"/>
      <c r="AK256" s="86"/>
      <c r="AL256" s="86"/>
      <c r="AM256" s="85">
        <f>AF256*1.21</f>
        <v>0</v>
      </c>
      <c r="AN256" s="86"/>
      <c r="AO256" s="87"/>
      <c r="AV256" s="18"/>
      <c r="AW256" s="18"/>
    </row>
    <row r="257" spans="1:49" ht="15" customHeight="1" x14ac:dyDescent="0.25">
      <c r="A257" s="32"/>
      <c r="B257" s="76"/>
      <c r="C257" s="84" t="s">
        <v>80</v>
      </c>
      <c r="D257" s="84"/>
      <c r="E257" s="84"/>
      <c r="F257" s="84"/>
      <c r="G257" s="84"/>
      <c r="H257" s="71"/>
      <c r="I257" s="84" t="s">
        <v>62</v>
      </c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  <c r="V257" s="84"/>
      <c r="W257" s="84"/>
      <c r="X257" s="84"/>
      <c r="Y257" s="84"/>
      <c r="Z257" s="84"/>
      <c r="AA257" s="84"/>
      <c r="AB257" s="84"/>
      <c r="AC257" s="84"/>
      <c r="AD257" s="84"/>
      <c r="AE257" s="84"/>
      <c r="AF257" s="85">
        <f>'[21]D1.4.1 - Zdravotně techni...'!$J$30</f>
        <v>0</v>
      </c>
      <c r="AG257" s="86"/>
      <c r="AH257" s="86"/>
      <c r="AI257" s="86"/>
      <c r="AJ257" s="86"/>
      <c r="AK257" s="86"/>
      <c r="AL257" s="86"/>
      <c r="AM257" s="85">
        <f t="shared" ref="AM257:AM261" si="22">AF257*1.21</f>
        <v>0</v>
      </c>
      <c r="AN257" s="86"/>
      <c r="AO257" s="87"/>
      <c r="AV257" s="18"/>
      <c r="AW257" s="18"/>
    </row>
    <row r="258" spans="1:49" ht="15" customHeight="1" x14ac:dyDescent="0.25">
      <c r="A258" s="32"/>
      <c r="B258" s="76"/>
      <c r="C258" s="84" t="s">
        <v>80</v>
      </c>
      <c r="D258" s="84"/>
      <c r="E258" s="84"/>
      <c r="F258" s="84"/>
      <c r="G258" s="84"/>
      <c r="H258" s="71"/>
      <c r="I258" s="84" t="s">
        <v>63</v>
      </c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  <c r="V258" s="84"/>
      <c r="W258" s="84"/>
      <c r="X258" s="84"/>
      <c r="Y258" s="84"/>
      <c r="Z258" s="84"/>
      <c r="AA258" s="84"/>
      <c r="AB258" s="84"/>
      <c r="AC258" s="84"/>
      <c r="AD258" s="84"/>
      <c r="AE258" s="84"/>
      <c r="AF258" s="85">
        <f>'[21]D1.4.2 - Chlazení - DP21'!$J$30</f>
        <v>0</v>
      </c>
      <c r="AG258" s="86"/>
      <c r="AH258" s="86"/>
      <c r="AI258" s="86"/>
      <c r="AJ258" s="86"/>
      <c r="AK258" s="86"/>
      <c r="AL258" s="86"/>
      <c r="AM258" s="85">
        <f t="shared" si="22"/>
        <v>0</v>
      </c>
      <c r="AN258" s="86"/>
      <c r="AO258" s="87"/>
      <c r="AV258" s="18"/>
      <c r="AW258" s="18"/>
    </row>
    <row r="259" spans="1:49" ht="15" customHeight="1" x14ac:dyDescent="0.25">
      <c r="A259" s="32"/>
      <c r="B259" s="76"/>
      <c r="C259" s="84" t="s">
        <v>80</v>
      </c>
      <c r="D259" s="84"/>
      <c r="E259" s="84"/>
      <c r="F259" s="84"/>
      <c r="G259" s="84"/>
      <c r="H259" s="71"/>
      <c r="I259" s="84" t="s">
        <v>64</v>
      </c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  <c r="V259" s="84"/>
      <c r="W259" s="84"/>
      <c r="X259" s="84"/>
      <c r="Y259" s="84"/>
      <c r="Z259" s="84"/>
      <c r="AA259" s="84"/>
      <c r="AB259" s="84"/>
      <c r="AC259" s="84"/>
      <c r="AD259" s="84"/>
      <c r="AE259" s="84"/>
      <c r="AF259" s="85">
        <f>'[21]D1.4.4 - Elektroinstalace...'!$J$30</f>
        <v>152250</v>
      </c>
      <c r="AG259" s="86"/>
      <c r="AH259" s="86"/>
      <c r="AI259" s="86"/>
      <c r="AJ259" s="86"/>
      <c r="AK259" s="86"/>
      <c r="AL259" s="86"/>
      <c r="AM259" s="85">
        <f t="shared" si="22"/>
        <v>184222.5</v>
      </c>
      <c r="AN259" s="86"/>
      <c r="AO259" s="87"/>
      <c r="AV259" s="18"/>
      <c r="AW259" s="18"/>
    </row>
    <row r="260" spans="1:49" ht="15" customHeight="1" x14ac:dyDescent="0.25">
      <c r="A260" s="32"/>
      <c r="B260" s="76"/>
      <c r="C260" s="84" t="s">
        <v>80</v>
      </c>
      <c r="D260" s="84"/>
      <c r="E260" s="84"/>
      <c r="F260" s="84"/>
      <c r="G260" s="84"/>
      <c r="H260" s="71"/>
      <c r="I260" s="84" t="s">
        <v>65</v>
      </c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  <c r="V260" s="84"/>
      <c r="W260" s="84"/>
      <c r="X260" s="84"/>
      <c r="Y260" s="84"/>
      <c r="Z260" s="84"/>
      <c r="AA260" s="84"/>
      <c r="AB260" s="84"/>
      <c r="AC260" s="84"/>
      <c r="AD260" s="84"/>
      <c r="AE260" s="84"/>
      <c r="AF260" s="85">
        <f>'[21]D1.4.5 - Měření a regulac...'!$J$30</f>
        <v>68110</v>
      </c>
      <c r="AG260" s="86"/>
      <c r="AH260" s="86"/>
      <c r="AI260" s="86"/>
      <c r="AJ260" s="86"/>
      <c r="AK260" s="86"/>
      <c r="AL260" s="86"/>
      <c r="AM260" s="85">
        <f t="shared" si="22"/>
        <v>82413.099999999991</v>
      </c>
      <c r="AN260" s="86"/>
      <c r="AO260" s="87"/>
      <c r="AV260" s="18"/>
      <c r="AW260" s="18"/>
    </row>
    <row r="261" spans="1:49" ht="15" customHeight="1" x14ac:dyDescent="0.25">
      <c r="A261" s="32"/>
      <c r="B261" s="76"/>
      <c r="C261" s="84" t="s">
        <v>80</v>
      </c>
      <c r="D261" s="84"/>
      <c r="E261" s="84"/>
      <c r="F261" s="84"/>
      <c r="G261" s="84"/>
      <c r="H261" s="71"/>
      <c r="I261" s="84" t="s">
        <v>60</v>
      </c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  <c r="V261" s="84"/>
      <c r="W261" s="84"/>
      <c r="X261" s="84"/>
      <c r="Y261" s="84"/>
      <c r="Z261" s="84"/>
      <c r="AA261" s="84"/>
      <c r="AB261" s="84"/>
      <c r="AC261" s="84"/>
      <c r="AD261" s="84"/>
      <c r="AE261" s="84"/>
      <c r="AF261" s="85">
        <f>'[21]D1.4.6 - Stínění - DP21'!$J$30</f>
        <v>0</v>
      </c>
      <c r="AG261" s="86"/>
      <c r="AH261" s="86"/>
      <c r="AI261" s="86"/>
      <c r="AJ261" s="86"/>
      <c r="AK261" s="86"/>
      <c r="AL261" s="86"/>
      <c r="AM261" s="85">
        <f t="shared" si="22"/>
        <v>0</v>
      </c>
      <c r="AN261" s="86"/>
      <c r="AO261" s="87"/>
      <c r="AV261" s="18"/>
      <c r="AW261" s="18"/>
    </row>
    <row r="262" spans="1:49" ht="15.75" x14ac:dyDescent="0.25">
      <c r="A262" s="32"/>
      <c r="B262" s="76"/>
      <c r="C262" s="84"/>
      <c r="D262" s="84"/>
      <c r="E262" s="84"/>
      <c r="F262" s="84"/>
      <c r="G262" s="84"/>
      <c r="H262" s="71"/>
      <c r="I262" s="97"/>
      <c r="J262" s="97"/>
      <c r="K262" s="97"/>
      <c r="L262" s="97"/>
      <c r="M262" s="97"/>
      <c r="N262" s="97"/>
      <c r="O262" s="97"/>
      <c r="P262" s="97"/>
      <c r="Q262" s="97"/>
      <c r="R262" s="97"/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85"/>
      <c r="AG262" s="86"/>
      <c r="AH262" s="86"/>
      <c r="AI262" s="86"/>
      <c r="AJ262" s="86"/>
      <c r="AK262" s="86"/>
      <c r="AL262" s="86"/>
      <c r="AM262" s="85"/>
      <c r="AN262" s="86"/>
      <c r="AO262" s="87"/>
      <c r="AV262" s="18"/>
      <c r="AW262" s="18"/>
    </row>
    <row r="263" spans="1:49" ht="15" customHeight="1" x14ac:dyDescent="0.25">
      <c r="A263" s="32"/>
      <c r="B263" s="76"/>
      <c r="C263" s="98" t="s">
        <v>81</v>
      </c>
      <c r="D263" s="98"/>
      <c r="E263" s="98"/>
      <c r="F263" s="98"/>
      <c r="G263" s="98"/>
      <c r="H263" s="80"/>
      <c r="I263" s="99" t="s">
        <v>55</v>
      </c>
      <c r="J263" s="99"/>
      <c r="K263" s="99"/>
      <c r="L263" s="99"/>
      <c r="M263" s="99"/>
      <c r="N263" s="99"/>
      <c r="O263" s="99"/>
      <c r="P263" s="99"/>
      <c r="Q263" s="99"/>
      <c r="R263" s="99"/>
      <c r="S263" s="99"/>
      <c r="T263" s="99"/>
      <c r="U263" s="99"/>
      <c r="V263" s="99"/>
      <c r="W263" s="99"/>
      <c r="X263" s="99"/>
      <c r="Y263" s="99"/>
      <c r="Z263" s="99"/>
      <c r="AA263" s="99"/>
      <c r="AB263" s="99"/>
      <c r="AC263" s="99"/>
      <c r="AD263" s="99"/>
      <c r="AE263" s="99"/>
      <c r="AF263" s="100">
        <f>AF264+AF265</f>
        <v>1482740</v>
      </c>
      <c r="AG263" s="100"/>
      <c r="AH263" s="100"/>
      <c r="AI263" s="100"/>
      <c r="AJ263" s="100"/>
      <c r="AK263" s="100"/>
      <c r="AL263" s="100"/>
      <c r="AM263" s="101">
        <f>AM264+AM265</f>
        <v>1794115.4</v>
      </c>
      <c r="AN263" s="101"/>
      <c r="AO263" s="102"/>
      <c r="AV263" s="18"/>
      <c r="AW263" s="18"/>
    </row>
    <row r="264" spans="1:49" ht="15" customHeight="1" x14ac:dyDescent="0.25">
      <c r="A264" s="32"/>
      <c r="B264" s="76"/>
      <c r="C264" s="84" t="s">
        <v>81</v>
      </c>
      <c r="D264" s="84"/>
      <c r="E264" s="84"/>
      <c r="F264" s="84"/>
      <c r="G264" s="84"/>
      <c r="H264" s="71"/>
      <c r="I264" s="84" t="s">
        <v>64</v>
      </c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  <c r="V264" s="84"/>
      <c r="W264" s="84"/>
      <c r="X264" s="84"/>
      <c r="Y264" s="84"/>
      <c r="Z264" s="84"/>
      <c r="AA264" s="84"/>
      <c r="AB264" s="84"/>
      <c r="AC264" s="84"/>
      <c r="AD264" s="84"/>
      <c r="AE264" s="84"/>
      <c r="AF264" s="85">
        <f>'[22]D1.4.4 - Elektroinstalace...'!$J$30</f>
        <v>1482740</v>
      </c>
      <c r="AG264" s="86"/>
      <c r="AH264" s="86"/>
      <c r="AI264" s="86"/>
      <c r="AJ264" s="86"/>
      <c r="AK264" s="86"/>
      <c r="AL264" s="86"/>
      <c r="AM264" s="85">
        <f>AF264*1.21</f>
        <v>1794115.4</v>
      </c>
      <c r="AN264" s="86"/>
      <c r="AO264" s="87"/>
      <c r="AV264" s="18"/>
      <c r="AW264" s="18"/>
    </row>
    <row r="265" spans="1:49" ht="15" customHeight="1" x14ac:dyDescent="0.25">
      <c r="A265" s="32"/>
      <c r="B265" s="76"/>
      <c r="C265" s="84" t="s">
        <v>81</v>
      </c>
      <c r="D265" s="84"/>
      <c r="E265" s="84"/>
      <c r="F265" s="84"/>
      <c r="G265" s="84"/>
      <c r="H265" s="71"/>
      <c r="I265" s="84" t="s">
        <v>60</v>
      </c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  <c r="Z265" s="84"/>
      <c r="AA265" s="84"/>
      <c r="AB265" s="84"/>
      <c r="AC265" s="84"/>
      <c r="AD265" s="84"/>
      <c r="AE265" s="84"/>
      <c r="AF265" s="85">
        <f>'[22]D1.4.6 - Stínění - DP22'!$J$30</f>
        <v>0</v>
      </c>
      <c r="AG265" s="86"/>
      <c r="AH265" s="86"/>
      <c r="AI265" s="86"/>
      <c r="AJ265" s="86"/>
      <c r="AK265" s="86"/>
      <c r="AL265" s="86"/>
      <c r="AM265" s="85">
        <f>AF265*1.21</f>
        <v>0</v>
      </c>
      <c r="AN265" s="86"/>
      <c r="AO265" s="87"/>
      <c r="AV265" s="18"/>
      <c r="AW265" s="18"/>
    </row>
    <row r="266" spans="1:49" ht="15.75" x14ac:dyDescent="0.25">
      <c r="A266" s="32"/>
      <c r="B266" s="76"/>
      <c r="C266" s="84"/>
      <c r="D266" s="84"/>
      <c r="E266" s="84"/>
      <c r="F266" s="84"/>
      <c r="G266" s="84"/>
      <c r="H266" s="71"/>
      <c r="I266" s="97"/>
      <c r="J266" s="97"/>
      <c r="K266" s="97"/>
      <c r="L266" s="97"/>
      <c r="M266" s="97"/>
      <c r="N266" s="97"/>
      <c r="O266" s="97"/>
      <c r="P266" s="97"/>
      <c r="Q266" s="97"/>
      <c r="R266" s="9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85"/>
      <c r="AG266" s="86"/>
      <c r="AH266" s="86"/>
      <c r="AI266" s="86"/>
      <c r="AJ266" s="86"/>
      <c r="AK266" s="86"/>
      <c r="AL266" s="86"/>
      <c r="AM266" s="85"/>
      <c r="AN266" s="86"/>
      <c r="AO266" s="87"/>
      <c r="AV266" s="18"/>
      <c r="AW266" s="18"/>
    </row>
    <row r="267" spans="1:49" ht="15.75" x14ac:dyDescent="0.25">
      <c r="A267" s="32"/>
      <c r="B267" s="76"/>
      <c r="C267" s="98" t="s">
        <v>83</v>
      </c>
      <c r="D267" s="98"/>
      <c r="E267" s="98"/>
      <c r="F267" s="98"/>
      <c r="G267" s="98"/>
      <c r="H267" s="80"/>
      <c r="I267" s="99" t="s">
        <v>84</v>
      </c>
      <c r="J267" s="99"/>
      <c r="K267" s="99"/>
      <c r="L267" s="99"/>
      <c r="M267" s="99"/>
      <c r="N267" s="99"/>
      <c r="O267" s="99"/>
      <c r="P267" s="99"/>
      <c r="Q267" s="99"/>
      <c r="R267" s="99"/>
      <c r="S267" s="99"/>
      <c r="T267" s="99"/>
      <c r="U267" s="99"/>
      <c r="V267" s="99"/>
      <c r="W267" s="99"/>
      <c r="X267" s="99"/>
      <c r="Y267" s="99"/>
      <c r="Z267" s="99"/>
      <c r="AA267" s="99"/>
      <c r="AB267" s="99"/>
      <c r="AC267" s="99"/>
      <c r="AD267" s="99"/>
      <c r="AE267" s="99"/>
      <c r="AF267" s="100">
        <f>'[23]MZO - Dochlazení administ...'!$J$28</f>
        <v>0</v>
      </c>
      <c r="AG267" s="100"/>
      <c r="AH267" s="100"/>
      <c r="AI267" s="100"/>
      <c r="AJ267" s="100"/>
      <c r="AK267" s="100"/>
      <c r="AL267" s="100"/>
      <c r="AM267" s="101">
        <f>AF267*1.21</f>
        <v>0</v>
      </c>
      <c r="AN267" s="101"/>
      <c r="AO267" s="102"/>
      <c r="AV267" s="18"/>
      <c r="AW267" s="18"/>
    </row>
    <row r="268" spans="1:49" ht="15.75" x14ac:dyDescent="0.25">
      <c r="A268" s="81"/>
      <c r="B268" s="82"/>
      <c r="C268" s="92"/>
      <c r="D268" s="92"/>
      <c r="E268" s="92"/>
      <c r="F268" s="92"/>
      <c r="G268" s="92"/>
      <c r="H268" s="83"/>
      <c r="I268" s="93"/>
      <c r="J268" s="93"/>
      <c r="K268" s="93"/>
      <c r="L268" s="93"/>
      <c r="M268" s="93"/>
      <c r="N268" s="93"/>
      <c r="O268" s="93"/>
      <c r="P268" s="93"/>
      <c r="Q268" s="93"/>
      <c r="R268" s="93"/>
      <c r="S268" s="93"/>
      <c r="T268" s="93"/>
      <c r="U268" s="93"/>
      <c r="V268" s="93"/>
      <c r="W268" s="93"/>
      <c r="X268" s="93"/>
      <c r="Y268" s="93"/>
      <c r="Z268" s="93"/>
      <c r="AA268" s="93"/>
      <c r="AB268" s="93"/>
      <c r="AC268" s="93"/>
      <c r="AD268" s="93"/>
      <c r="AE268" s="93"/>
      <c r="AF268" s="94"/>
      <c r="AG268" s="95"/>
      <c r="AH268" s="95"/>
      <c r="AI268" s="95"/>
      <c r="AJ268" s="95"/>
      <c r="AK268" s="95"/>
      <c r="AL268" s="95"/>
      <c r="AM268" s="94"/>
      <c r="AN268" s="95"/>
      <c r="AO268" s="96"/>
      <c r="AV268" s="18"/>
      <c r="AW268" s="18"/>
    </row>
    <row r="269" spans="1:49" ht="15.75" x14ac:dyDescent="0.25">
      <c r="B269" s="21"/>
      <c r="C269" s="88"/>
      <c r="D269" s="88"/>
      <c r="E269" s="88"/>
      <c r="F269" s="88"/>
      <c r="G269" s="88"/>
      <c r="H269" s="22"/>
      <c r="I269" s="91"/>
      <c r="J269" s="91"/>
      <c r="K269" s="91"/>
      <c r="L269" s="91"/>
      <c r="M269" s="91"/>
      <c r="N269" s="91"/>
      <c r="O269" s="91"/>
      <c r="P269" s="91"/>
      <c r="Q269" s="91"/>
      <c r="R269" s="91"/>
      <c r="S269" s="91"/>
      <c r="T269" s="91"/>
      <c r="U269" s="91"/>
      <c r="V269" s="91"/>
      <c r="W269" s="91"/>
      <c r="X269" s="91"/>
      <c r="Y269" s="91"/>
      <c r="Z269" s="91"/>
      <c r="AA269" s="91"/>
      <c r="AB269" s="91"/>
      <c r="AC269" s="91"/>
      <c r="AD269" s="91"/>
      <c r="AE269" s="91"/>
      <c r="AF269" s="89"/>
      <c r="AG269" s="90"/>
      <c r="AH269" s="90"/>
      <c r="AI269" s="90"/>
      <c r="AJ269" s="90"/>
      <c r="AK269" s="90"/>
      <c r="AL269" s="90"/>
      <c r="AM269" s="89"/>
      <c r="AN269" s="90"/>
      <c r="AO269" s="90"/>
      <c r="AV269" s="18"/>
      <c r="AW269" s="18"/>
    </row>
    <row r="270" spans="1:49" ht="15.75" x14ac:dyDescent="0.25">
      <c r="B270" s="21"/>
      <c r="C270" s="88"/>
      <c r="D270" s="88"/>
      <c r="E270" s="88"/>
      <c r="F270" s="88"/>
      <c r="G270" s="88"/>
      <c r="H270" s="22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91"/>
      <c r="Z270" s="91"/>
      <c r="AA270" s="91"/>
      <c r="AB270" s="91"/>
      <c r="AC270" s="91"/>
      <c r="AD270" s="91"/>
      <c r="AE270" s="91"/>
      <c r="AF270" s="89"/>
      <c r="AG270" s="90"/>
      <c r="AH270" s="90"/>
      <c r="AI270" s="90"/>
      <c r="AJ270" s="90"/>
      <c r="AK270" s="90"/>
      <c r="AL270" s="90"/>
      <c r="AM270" s="89"/>
      <c r="AN270" s="90"/>
      <c r="AO270" s="90"/>
      <c r="AV270" s="18"/>
      <c r="AW270" s="18"/>
    </row>
    <row r="271" spans="1:49" ht="15.75" x14ac:dyDescent="0.25">
      <c r="B271" s="21"/>
      <c r="C271" s="88"/>
      <c r="D271" s="88"/>
      <c r="E271" s="88"/>
      <c r="F271" s="88"/>
      <c r="G271" s="88"/>
      <c r="H271" s="22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91"/>
      <c r="W271" s="91"/>
      <c r="X271" s="91"/>
      <c r="Y271" s="91"/>
      <c r="Z271" s="91"/>
      <c r="AA271" s="91"/>
      <c r="AB271" s="91"/>
      <c r="AC271" s="91"/>
      <c r="AD271" s="91"/>
      <c r="AE271" s="91"/>
      <c r="AF271" s="89"/>
      <c r="AG271" s="90"/>
      <c r="AH271" s="90"/>
      <c r="AI271" s="90"/>
      <c r="AJ271" s="90"/>
      <c r="AK271" s="90"/>
      <c r="AL271" s="90"/>
      <c r="AM271" s="89"/>
      <c r="AN271" s="90"/>
      <c r="AO271" s="90"/>
      <c r="AV271" s="18"/>
      <c r="AW271" s="18"/>
    </row>
    <row r="272" spans="1:49" ht="15.75" x14ac:dyDescent="0.25">
      <c r="B272" s="21"/>
      <c r="C272" s="88"/>
      <c r="D272" s="88"/>
      <c r="E272" s="88"/>
      <c r="F272" s="88"/>
      <c r="G272" s="88"/>
      <c r="H272" s="22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  <c r="X272" s="91"/>
      <c r="Y272" s="91"/>
      <c r="Z272" s="91"/>
      <c r="AA272" s="91"/>
      <c r="AB272" s="91"/>
      <c r="AC272" s="91"/>
      <c r="AD272" s="91"/>
      <c r="AE272" s="91"/>
      <c r="AF272" s="89"/>
      <c r="AG272" s="90"/>
      <c r="AH272" s="90"/>
      <c r="AI272" s="90"/>
      <c r="AJ272" s="90"/>
      <c r="AK272" s="90"/>
      <c r="AL272" s="90"/>
      <c r="AM272" s="89"/>
      <c r="AN272" s="90"/>
      <c r="AO272" s="90"/>
      <c r="AV272" s="18"/>
      <c r="AW272" s="18"/>
    </row>
    <row r="273" spans="2:49" ht="15.75" x14ac:dyDescent="0.25">
      <c r="B273" s="21"/>
      <c r="C273" s="88"/>
      <c r="D273" s="88"/>
      <c r="E273" s="88"/>
      <c r="F273" s="88"/>
      <c r="G273" s="88"/>
      <c r="H273" s="22"/>
      <c r="I273" s="91"/>
      <c r="J273" s="91"/>
      <c r="K273" s="91"/>
      <c r="L273" s="91"/>
      <c r="M273" s="91"/>
      <c r="N273" s="91"/>
      <c r="O273" s="91"/>
      <c r="P273" s="91"/>
      <c r="Q273" s="91"/>
      <c r="R273" s="91"/>
      <c r="S273" s="91"/>
      <c r="T273" s="91"/>
      <c r="U273" s="91"/>
      <c r="V273" s="91"/>
      <c r="W273" s="91"/>
      <c r="X273" s="91"/>
      <c r="Y273" s="91"/>
      <c r="Z273" s="91"/>
      <c r="AA273" s="91"/>
      <c r="AB273" s="91"/>
      <c r="AC273" s="91"/>
      <c r="AD273" s="91"/>
      <c r="AE273" s="91"/>
      <c r="AF273" s="89"/>
      <c r="AG273" s="90"/>
      <c r="AH273" s="90"/>
      <c r="AI273" s="90"/>
      <c r="AJ273" s="90"/>
      <c r="AK273" s="90"/>
      <c r="AL273" s="90"/>
      <c r="AM273" s="89"/>
      <c r="AN273" s="90"/>
      <c r="AO273" s="90"/>
      <c r="AV273" s="18"/>
      <c r="AW273" s="18"/>
    </row>
    <row r="274" spans="2:49" ht="15.75" x14ac:dyDescent="0.25">
      <c r="B274" s="21"/>
      <c r="C274" s="88"/>
      <c r="D274" s="88"/>
      <c r="E274" s="88"/>
      <c r="F274" s="88"/>
      <c r="G274" s="88"/>
      <c r="H274" s="22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  <c r="Z274" s="91"/>
      <c r="AA274" s="91"/>
      <c r="AB274" s="91"/>
      <c r="AC274" s="91"/>
      <c r="AD274" s="91"/>
      <c r="AE274" s="91"/>
      <c r="AF274" s="89"/>
      <c r="AG274" s="90"/>
      <c r="AH274" s="90"/>
      <c r="AI274" s="90"/>
      <c r="AJ274" s="90"/>
      <c r="AK274" s="90"/>
      <c r="AL274" s="90"/>
      <c r="AM274" s="89"/>
      <c r="AN274" s="90"/>
      <c r="AO274" s="90"/>
      <c r="AV274" s="18"/>
      <c r="AW274" s="18"/>
    </row>
    <row r="275" spans="2:49" ht="15.75" x14ac:dyDescent="0.25">
      <c r="B275" s="21"/>
      <c r="C275" s="88"/>
      <c r="D275" s="88"/>
      <c r="E275" s="88"/>
      <c r="F275" s="88"/>
      <c r="G275" s="88"/>
      <c r="H275" s="22"/>
      <c r="I275" s="91"/>
      <c r="J275" s="91"/>
      <c r="K275" s="91"/>
      <c r="L275" s="91"/>
      <c r="M275" s="91"/>
      <c r="N275" s="91"/>
      <c r="O275" s="91"/>
      <c r="P275" s="91"/>
      <c r="Q275" s="91"/>
      <c r="R275" s="91"/>
      <c r="S275" s="91"/>
      <c r="T275" s="91"/>
      <c r="U275" s="91"/>
      <c r="V275" s="91"/>
      <c r="W275" s="91"/>
      <c r="X275" s="91"/>
      <c r="Y275" s="91"/>
      <c r="Z275" s="91"/>
      <c r="AA275" s="91"/>
      <c r="AB275" s="91"/>
      <c r="AC275" s="91"/>
      <c r="AD275" s="91"/>
      <c r="AE275" s="91"/>
      <c r="AF275" s="89"/>
      <c r="AG275" s="90"/>
      <c r="AH275" s="90"/>
      <c r="AI275" s="90"/>
      <c r="AJ275" s="90"/>
      <c r="AK275" s="90"/>
      <c r="AL275" s="90"/>
      <c r="AM275" s="89"/>
      <c r="AN275" s="90"/>
      <c r="AO275" s="90"/>
      <c r="AV275" s="18"/>
      <c r="AW275" s="18"/>
    </row>
    <row r="276" spans="2:49" ht="15.75" x14ac:dyDescent="0.25">
      <c r="B276" s="21"/>
      <c r="C276" s="88"/>
      <c r="D276" s="88"/>
      <c r="E276" s="88"/>
      <c r="F276" s="88"/>
      <c r="G276" s="88"/>
      <c r="H276" s="22"/>
      <c r="I276" s="91"/>
      <c r="J276" s="91"/>
      <c r="K276" s="91"/>
      <c r="L276" s="91"/>
      <c r="M276" s="91"/>
      <c r="N276" s="91"/>
      <c r="O276" s="91"/>
      <c r="P276" s="91"/>
      <c r="Q276" s="91"/>
      <c r="R276" s="91"/>
      <c r="S276" s="91"/>
      <c r="T276" s="91"/>
      <c r="U276" s="91"/>
      <c r="V276" s="91"/>
      <c r="W276" s="91"/>
      <c r="X276" s="91"/>
      <c r="Y276" s="91"/>
      <c r="Z276" s="91"/>
      <c r="AA276" s="91"/>
      <c r="AB276" s="91"/>
      <c r="AC276" s="91"/>
      <c r="AD276" s="91"/>
      <c r="AE276" s="91"/>
      <c r="AF276" s="89"/>
      <c r="AG276" s="90"/>
      <c r="AH276" s="90"/>
      <c r="AI276" s="90"/>
      <c r="AJ276" s="90"/>
      <c r="AK276" s="90"/>
      <c r="AL276" s="90"/>
      <c r="AM276" s="89"/>
      <c r="AN276" s="90"/>
      <c r="AO276" s="90"/>
      <c r="AV276" s="18"/>
      <c r="AW276" s="18"/>
    </row>
    <row r="277" spans="2:49" ht="15.75" x14ac:dyDescent="0.25">
      <c r="B277" s="21"/>
      <c r="C277" s="88"/>
      <c r="D277" s="88"/>
      <c r="E277" s="88"/>
      <c r="F277" s="88"/>
      <c r="G277" s="88"/>
      <c r="H277" s="22"/>
      <c r="I277" s="91"/>
      <c r="J277" s="91"/>
      <c r="K277" s="91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F277" s="89"/>
      <c r="AG277" s="90"/>
      <c r="AH277" s="90"/>
      <c r="AI277" s="90"/>
      <c r="AJ277" s="90"/>
      <c r="AK277" s="90"/>
      <c r="AL277" s="90"/>
      <c r="AM277" s="89"/>
      <c r="AN277" s="90"/>
      <c r="AO277" s="90"/>
      <c r="AV277" s="18"/>
      <c r="AW277" s="18"/>
    </row>
    <row r="278" spans="2:49" ht="15.75" x14ac:dyDescent="0.25">
      <c r="B278" s="21"/>
      <c r="C278" s="88"/>
      <c r="D278" s="88"/>
      <c r="E278" s="88"/>
      <c r="F278" s="88"/>
      <c r="G278" s="88"/>
      <c r="H278" s="22"/>
      <c r="I278" s="91"/>
      <c r="J278" s="91"/>
      <c r="K278" s="91"/>
      <c r="L278" s="91"/>
      <c r="M278" s="91"/>
      <c r="N278" s="91"/>
      <c r="O278" s="91"/>
      <c r="P278" s="91"/>
      <c r="Q278" s="91"/>
      <c r="R278" s="91"/>
      <c r="S278" s="91"/>
      <c r="T278" s="91"/>
      <c r="U278" s="91"/>
      <c r="V278" s="91"/>
      <c r="W278" s="91"/>
      <c r="X278" s="91"/>
      <c r="Y278" s="91"/>
      <c r="Z278" s="91"/>
      <c r="AA278" s="91"/>
      <c r="AB278" s="91"/>
      <c r="AC278" s="91"/>
      <c r="AD278" s="91"/>
      <c r="AE278" s="91"/>
      <c r="AF278" s="89"/>
      <c r="AG278" s="90"/>
      <c r="AH278" s="90"/>
      <c r="AI278" s="90"/>
      <c r="AJ278" s="90"/>
      <c r="AK278" s="90"/>
      <c r="AL278" s="90"/>
      <c r="AM278" s="89"/>
      <c r="AN278" s="90"/>
      <c r="AO278" s="90"/>
      <c r="AV278" s="18"/>
      <c r="AW278" s="18"/>
    </row>
    <row r="279" spans="2:49" ht="15.75" x14ac:dyDescent="0.25">
      <c r="B279" s="21"/>
      <c r="C279" s="88"/>
      <c r="D279" s="88"/>
      <c r="E279" s="88"/>
      <c r="F279" s="88"/>
      <c r="G279" s="88"/>
      <c r="H279" s="22"/>
      <c r="I279" s="91"/>
      <c r="J279" s="91"/>
      <c r="K279" s="91"/>
      <c r="L279" s="91"/>
      <c r="M279" s="91"/>
      <c r="N279" s="91"/>
      <c r="O279" s="91"/>
      <c r="P279" s="91"/>
      <c r="Q279" s="91"/>
      <c r="R279" s="91"/>
      <c r="S279" s="91"/>
      <c r="T279" s="91"/>
      <c r="U279" s="91"/>
      <c r="V279" s="91"/>
      <c r="W279" s="91"/>
      <c r="X279" s="91"/>
      <c r="Y279" s="91"/>
      <c r="Z279" s="91"/>
      <c r="AA279" s="91"/>
      <c r="AB279" s="91"/>
      <c r="AC279" s="91"/>
      <c r="AD279" s="91"/>
      <c r="AE279" s="91"/>
      <c r="AF279" s="89"/>
      <c r="AG279" s="90"/>
      <c r="AH279" s="90"/>
      <c r="AI279" s="90"/>
      <c r="AJ279" s="90"/>
      <c r="AK279" s="90"/>
      <c r="AL279" s="90"/>
      <c r="AM279" s="89"/>
      <c r="AN279" s="90"/>
      <c r="AO279" s="90"/>
      <c r="AV279" s="18"/>
      <c r="AW279" s="18"/>
    </row>
    <row r="280" spans="2:49" ht="15.75" x14ac:dyDescent="0.25">
      <c r="B280" s="21"/>
      <c r="C280" s="88"/>
      <c r="D280" s="88"/>
      <c r="E280" s="88"/>
      <c r="F280" s="88"/>
      <c r="G280" s="88"/>
      <c r="H280" s="22"/>
      <c r="I280" s="91"/>
      <c r="J280" s="91"/>
      <c r="K280" s="91"/>
      <c r="L280" s="91"/>
      <c r="M280" s="91"/>
      <c r="N280" s="91"/>
      <c r="O280" s="91"/>
      <c r="P280" s="91"/>
      <c r="Q280" s="91"/>
      <c r="R280" s="91"/>
      <c r="S280" s="91"/>
      <c r="T280" s="91"/>
      <c r="U280" s="91"/>
      <c r="V280" s="91"/>
      <c r="W280" s="91"/>
      <c r="X280" s="91"/>
      <c r="Y280" s="91"/>
      <c r="Z280" s="91"/>
      <c r="AA280" s="91"/>
      <c r="AB280" s="91"/>
      <c r="AC280" s="91"/>
      <c r="AD280" s="91"/>
      <c r="AE280" s="91"/>
      <c r="AF280" s="89"/>
      <c r="AG280" s="90"/>
      <c r="AH280" s="90"/>
      <c r="AI280" s="90"/>
      <c r="AJ280" s="90"/>
      <c r="AK280" s="90"/>
      <c r="AL280" s="90"/>
      <c r="AM280" s="89"/>
      <c r="AN280" s="90"/>
      <c r="AO280" s="90"/>
      <c r="AV280" s="18"/>
      <c r="AW280" s="18"/>
    </row>
    <row r="281" spans="2:49" ht="15.75" x14ac:dyDescent="0.25">
      <c r="B281" s="21"/>
      <c r="C281" s="88"/>
      <c r="D281" s="88"/>
      <c r="E281" s="88"/>
      <c r="F281" s="88"/>
      <c r="G281" s="88"/>
      <c r="H281" s="22"/>
      <c r="I281" s="91"/>
      <c r="J281" s="91"/>
      <c r="K281" s="91"/>
      <c r="L281" s="91"/>
      <c r="M281" s="91"/>
      <c r="N281" s="91"/>
      <c r="O281" s="91"/>
      <c r="P281" s="91"/>
      <c r="Q281" s="91"/>
      <c r="R281" s="91"/>
      <c r="S281" s="91"/>
      <c r="T281" s="91"/>
      <c r="U281" s="91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F281" s="89"/>
      <c r="AG281" s="90"/>
      <c r="AH281" s="90"/>
      <c r="AI281" s="90"/>
      <c r="AJ281" s="90"/>
      <c r="AK281" s="90"/>
      <c r="AL281" s="90"/>
      <c r="AM281" s="89"/>
      <c r="AN281" s="90"/>
      <c r="AO281" s="90"/>
      <c r="AV281" s="18"/>
      <c r="AW281" s="18"/>
    </row>
    <row r="282" spans="2:49" ht="15.75" x14ac:dyDescent="0.25">
      <c r="B282" s="21"/>
      <c r="C282" s="88"/>
      <c r="D282" s="88"/>
      <c r="E282" s="88"/>
      <c r="F282" s="88"/>
      <c r="G282" s="88"/>
      <c r="H282" s="22"/>
      <c r="I282" s="91"/>
      <c r="J282" s="91"/>
      <c r="K282" s="91"/>
      <c r="L282" s="91"/>
      <c r="M282" s="91"/>
      <c r="N282" s="91"/>
      <c r="O282" s="91"/>
      <c r="P282" s="91"/>
      <c r="Q282" s="91"/>
      <c r="R282" s="91"/>
      <c r="S282" s="91"/>
      <c r="T282" s="91"/>
      <c r="U282" s="91"/>
      <c r="V282" s="91"/>
      <c r="W282" s="91"/>
      <c r="X282" s="91"/>
      <c r="Y282" s="91"/>
      <c r="Z282" s="91"/>
      <c r="AA282" s="91"/>
      <c r="AB282" s="91"/>
      <c r="AC282" s="91"/>
      <c r="AD282" s="91"/>
      <c r="AE282" s="91"/>
      <c r="AF282" s="89"/>
      <c r="AG282" s="90"/>
      <c r="AH282" s="90"/>
      <c r="AI282" s="90"/>
      <c r="AJ282" s="90"/>
      <c r="AK282" s="90"/>
      <c r="AL282" s="90"/>
      <c r="AM282" s="89"/>
      <c r="AN282" s="90"/>
      <c r="AO282" s="90"/>
      <c r="AV282" s="18"/>
      <c r="AW282" s="18"/>
    </row>
    <row r="283" spans="2:49" ht="15.75" x14ac:dyDescent="0.25">
      <c r="B283" s="21"/>
      <c r="C283" s="88"/>
      <c r="D283" s="88"/>
      <c r="E283" s="88"/>
      <c r="F283" s="88"/>
      <c r="G283" s="88"/>
      <c r="H283" s="22"/>
      <c r="I283" s="91"/>
      <c r="J283" s="91"/>
      <c r="K283" s="91"/>
      <c r="L283" s="91"/>
      <c r="M283" s="91"/>
      <c r="N283" s="91"/>
      <c r="O283" s="91"/>
      <c r="P283" s="91"/>
      <c r="Q283" s="91"/>
      <c r="R283" s="91"/>
      <c r="S283" s="91"/>
      <c r="T283" s="91"/>
      <c r="U283" s="91"/>
      <c r="V283" s="91"/>
      <c r="W283" s="91"/>
      <c r="X283" s="91"/>
      <c r="Y283" s="91"/>
      <c r="Z283" s="91"/>
      <c r="AA283" s="91"/>
      <c r="AB283" s="91"/>
      <c r="AC283" s="91"/>
      <c r="AD283" s="91"/>
      <c r="AE283" s="91"/>
      <c r="AF283" s="89"/>
      <c r="AG283" s="90"/>
      <c r="AH283" s="90"/>
      <c r="AI283" s="90"/>
      <c r="AJ283" s="90"/>
      <c r="AK283" s="90"/>
      <c r="AL283" s="90"/>
      <c r="AM283" s="89"/>
      <c r="AN283" s="90"/>
      <c r="AO283" s="90"/>
      <c r="AV283" s="18"/>
      <c r="AW283" s="18"/>
    </row>
    <row r="284" spans="2:49" ht="15.75" x14ac:dyDescent="0.25">
      <c r="B284" s="21"/>
      <c r="C284" s="88"/>
      <c r="D284" s="88"/>
      <c r="E284" s="88"/>
      <c r="F284" s="88"/>
      <c r="G284" s="88"/>
      <c r="H284" s="22"/>
      <c r="I284" s="91"/>
      <c r="J284" s="91"/>
      <c r="K284" s="91"/>
      <c r="L284" s="91"/>
      <c r="M284" s="91"/>
      <c r="N284" s="91"/>
      <c r="O284" s="91"/>
      <c r="P284" s="91"/>
      <c r="Q284" s="91"/>
      <c r="R284" s="91"/>
      <c r="S284" s="91"/>
      <c r="T284" s="91"/>
      <c r="U284" s="91"/>
      <c r="V284" s="91"/>
      <c r="W284" s="91"/>
      <c r="X284" s="91"/>
      <c r="Y284" s="91"/>
      <c r="Z284" s="91"/>
      <c r="AA284" s="91"/>
      <c r="AB284" s="91"/>
      <c r="AC284" s="91"/>
      <c r="AD284" s="91"/>
      <c r="AE284" s="91"/>
      <c r="AF284" s="89"/>
      <c r="AG284" s="90"/>
      <c r="AH284" s="90"/>
      <c r="AI284" s="90"/>
      <c r="AJ284" s="90"/>
      <c r="AK284" s="90"/>
      <c r="AL284" s="90"/>
      <c r="AM284" s="89"/>
      <c r="AN284" s="90"/>
      <c r="AO284" s="90"/>
      <c r="AV284" s="18"/>
      <c r="AW284" s="18"/>
    </row>
    <row r="285" spans="2:49" ht="15.75" x14ac:dyDescent="0.25">
      <c r="B285" s="21"/>
      <c r="C285" s="88"/>
      <c r="D285" s="88"/>
      <c r="E285" s="88"/>
      <c r="F285" s="88"/>
      <c r="G285" s="88"/>
      <c r="H285" s="22"/>
      <c r="I285" s="91"/>
      <c r="J285" s="91"/>
      <c r="K285" s="91"/>
      <c r="L285" s="91"/>
      <c r="M285" s="91"/>
      <c r="N285" s="91"/>
      <c r="O285" s="91"/>
      <c r="P285" s="91"/>
      <c r="Q285" s="91"/>
      <c r="R285" s="91"/>
      <c r="S285" s="91"/>
      <c r="T285" s="91"/>
      <c r="U285" s="91"/>
      <c r="V285" s="91"/>
      <c r="W285" s="91"/>
      <c r="X285" s="91"/>
      <c r="Y285" s="91"/>
      <c r="Z285" s="91"/>
      <c r="AA285" s="91"/>
      <c r="AB285" s="91"/>
      <c r="AC285" s="91"/>
      <c r="AD285" s="91"/>
      <c r="AE285" s="91"/>
      <c r="AF285" s="89"/>
      <c r="AG285" s="90"/>
      <c r="AH285" s="90"/>
      <c r="AI285" s="90"/>
      <c r="AJ285" s="90"/>
      <c r="AK285" s="90"/>
      <c r="AL285" s="90"/>
      <c r="AM285" s="89"/>
      <c r="AN285" s="90"/>
      <c r="AO285" s="90"/>
      <c r="AV285" s="18"/>
      <c r="AW285" s="18"/>
    </row>
    <row r="286" spans="2:49" ht="15.75" x14ac:dyDescent="0.25">
      <c r="B286" s="21"/>
      <c r="C286" s="88"/>
      <c r="D286" s="88"/>
      <c r="E286" s="88"/>
      <c r="F286" s="88"/>
      <c r="G286" s="88"/>
      <c r="H286" s="22"/>
      <c r="I286" s="91"/>
      <c r="J286" s="91"/>
      <c r="K286" s="91"/>
      <c r="L286" s="91"/>
      <c r="M286" s="91"/>
      <c r="N286" s="91"/>
      <c r="O286" s="91"/>
      <c r="P286" s="91"/>
      <c r="Q286" s="91"/>
      <c r="R286" s="91"/>
      <c r="S286" s="91"/>
      <c r="T286" s="91"/>
      <c r="U286" s="91"/>
      <c r="V286" s="91"/>
      <c r="W286" s="91"/>
      <c r="X286" s="91"/>
      <c r="Y286" s="91"/>
      <c r="Z286" s="91"/>
      <c r="AA286" s="91"/>
      <c r="AB286" s="91"/>
      <c r="AC286" s="91"/>
      <c r="AD286" s="91"/>
      <c r="AE286" s="91"/>
      <c r="AF286" s="89"/>
      <c r="AG286" s="90"/>
      <c r="AH286" s="90"/>
      <c r="AI286" s="90"/>
      <c r="AJ286" s="90"/>
      <c r="AK286" s="90"/>
      <c r="AL286" s="90"/>
      <c r="AM286" s="89"/>
      <c r="AN286" s="90"/>
      <c r="AO286" s="90"/>
      <c r="AV286" s="18"/>
      <c r="AW286" s="18"/>
    </row>
    <row r="287" spans="2:49" ht="15.75" x14ac:dyDescent="0.25">
      <c r="B287" s="21"/>
      <c r="C287" s="88"/>
      <c r="D287" s="88"/>
      <c r="E287" s="88"/>
      <c r="F287" s="88"/>
      <c r="G287" s="88"/>
      <c r="H287" s="22"/>
      <c r="I287" s="91"/>
      <c r="J287" s="91"/>
      <c r="K287" s="91"/>
      <c r="L287" s="91"/>
      <c r="M287" s="91"/>
      <c r="N287" s="91"/>
      <c r="O287" s="91"/>
      <c r="P287" s="91"/>
      <c r="Q287" s="91"/>
      <c r="R287" s="91"/>
      <c r="S287" s="91"/>
      <c r="T287" s="91"/>
      <c r="U287" s="91"/>
      <c r="V287" s="91"/>
      <c r="W287" s="91"/>
      <c r="X287" s="91"/>
      <c r="Y287" s="91"/>
      <c r="Z287" s="91"/>
      <c r="AA287" s="91"/>
      <c r="AB287" s="91"/>
      <c r="AC287" s="91"/>
      <c r="AD287" s="91"/>
      <c r="AE287" s="91"/>
      <c r="AF287" s="89"/>
      <c r="AG287" s="90"/>
      <c r="AH287" s="90"/>
      <c r="AI287" s="90"/>
      <c r="AJ287" s="90"/>
      <c r="AK287" s="90"/>
      <c r="AL287" s="90"/>
      <c r="AM287" s="89"/>
      <c r="AN287" s="90"/>
      <c r="AO287" s="90"/>
      <c r="AV287" s="18"/>
      <c r="AW287" s="18"/>
    </row>
    <row r="288" spans="2:49" ht="15.75" x14ac:dyDescent="0.25">
      <c r="B288" s="21"/>
      <c r="C288" s="88"/>
      <c r="D288" s="88"/>
      <c r="E288" s="88"/>
      <c r="F288" s="88"/>
      <c r="G288" s="88"/>
      <c r="H288" s="22"/>
      <c r="I288" s="91"/>
      <c r="J288" s="91"/>
      <c r="K288" s="91"/>
      <c r="L288" s="91"/>
      <c r="M288" s="91"/>
      <c r="N288" s="91"/>
      <c r="O288" s="91"/>
      <c r="P288" s="91"/>
      <c r="Q288" s="91"/>
      <c r="R288" s="91"/>
      <c r="S288" s="91"/>
      <c r="T288" s="91"/>
      <c r="U288" s="91"/>
      <c r="V288" s="91"/>
      <c r="W288" s="91"/>
      <c r="X288" s="91"/>
      <c r="Y288" s="91"/>
      <c r="Z288" s="91"/>
      <c r="AA288" s="91"/>
      <c r="AB288" s="91"/>
      <c r="AC288" s="91"/>
      <c r="AD288" s="91"/>
      <c r="AE288" s="91"/>
      <c r="AF288" s="89"/>
      <c r="AG288" s="90"/>
      <c r="AH288" s="90"/>
      <c r="AI288" s="90"/>
      <c r="AJ288" s="90"/>
      <c r="AK288" s="90"/>
      <c r="AL288" s="90"/>
      <c r="AM288" s="89"/>
      <c r="AN288" s="90"/>
      <c r="AO288" s="90"/>
      <c r="AV288" s="18"/>
      <c r="AW288" s="18"/>
    </row>
    <row r="289" spans="2:49" ht="15.75" x14ac:dyDescent="0.25">
      <c r="B289" s="21"/>
      <c r="C289" s="88"/>
      <c r="D289" s="88"/>
      <c r="E289" s="88"/>
      <c r="F289" s="88"/>
      <c r="G289" s="88"/>
      <c r="H289" s="22"/>
      <c r="I289" s="91"/>
      <c r="J289" s="91"/>
      <c r="K289" s="91"/>
      <c r="L289" s="91"/>
      <c r="M289" s="91"/>
      <c r="N289" s="91"/>
      <c r="O289" s="91"/>
      <c r="P289" s="91"/>
      <c r="Q289" s="91"/>
      <c r="R289" s="91"/>
      <c r="S289" s="91"/>
      <c r="T289" s="91"/>
      <c r="U289" s="91"/>
      <c r="V289" s="91"/>
      <c r="W289" s="91"/>
      <c r="X289" s="91"/>
      <c r="Y289" s="91"/>
      <c r="Z289" s="91"/>
      <c r="AA289" s="91"/>
      <c r="AB289" s="91"/>
      <c r="AC289" s="91"/>
      <c r="AD289" s="91"/>
      <c r="AE289" s="91"/>
      <c r="AF289" s="89"/>
      <c r="AG289" s="90"/>
      <c r="AH289" s="90"/>
      <c r="AI289" s="90"/>
      <c r="AJ289" s="90"/>
      <c r="AK289" s="90"/>
      <c r="AL289" s="90"/>
      <c r="AM289" s="89"/>
      <c r="AN289" s="90"/>
      <c r="AO289" s="90"/>
      <c r="AV289" s="18"/>
      <c r="AW289" s="18"/>
    </row>
    <row r="290" spans="2:49" ht="15.75" x14ac:dyDescent="0.25">
      <c r="B290" s="21"/>
      <c r="C290" s="88"/>
      <c r="D290" s="88"/>
      <c r="E290" s="88"/>
      <c r="F290" s="88"/>
      <c r="G290" s="88"/>
      <c r="H290" s="22"/>
      <c r="I290" s="91"/>
      <c r="J290" s="91"/>
      <c r="K290" s="91"/>
      <c r="L290" s="91"/>
      <c r="M290" s="91"/>
      <c r="N290" s="91"/>
      <c r="O290" s="91"/>
      <c r="P290" s="91"/>
      <c r="Q290" s="91"/>
      <c r="R290" s="91"/>
      <c r="S290" s="91"/>
      <c r="T290" s="91"/>
      <c r="U290" s="91"/>
      <c r="V290" s="91"/>
      <c r="W290" s="91"/>
      <c r="X290" s="91"/>
      <c r="Y290" s="91"/>
      <c r="Z290" s="91"/>
      <c r="AA290" s="91"/>
      <c r="AB290" s="91"/>
      <c r="AC290" s="91"/>
      <c r="AD290" s="91"/>
      <c r="AE290" s="91"/>
      <c r="AF290" s="89"/>
      <c r="AG290" s="90"/>
      <c r="AH290" s="90"/>
      <c r="AI290" s="90"/>
      <c r="AJ290" s="90"/>
      <c r="AK290" s="90"/>
      <c r="AL290" s="90"/>
      <c r="AM290" s="89"/>
      <c r="AN290" s="90"/>
      <c r="AO290" s="90"/>
      <c r="AV290" s="18"/>
      <c r="AW290" s="18"/>
    </row>
    <row r="291" spans="2:49" ht="15.75" x14ac:dyDescent="0.25">
      <c r="B291" s="21"/>
      <c r="C291" s="88"/>
      <c r="D291" s="88"/>
      <c r="E291" s="88"/>
      <c r="F291" s="88"/>
      <c r="G291" s="88"/>
      <c r="H291" s="22"/>
      <c r="I291" s="91"/>
      <c r="J291" s="91"/>
      <c r="K291" s="91"/>
      <c r="L291" s="91"/>
      <c r="M291" s="91"/>
      <c r="N291" s="91"/>
      <c r="O291" s="91"/>
      <c r="P291" s="91"/>
      <c r="Q291" s="91"/>
      <c r="R291" s="91"/>
      <c r="S291" s="91"/>
      <c r="T291" s="91"/>
      <c r="U291" s="91"/>
      <c r="V291" s="91"/>
      <c r="W291" s="91"/>
      <c r="X291" s="91"/>
      <c r="Y291" s="91"/>
      <c r="Z291" s="91"/>
      <c r="AA291" s="91"/>
      <c r="AB291" s="91"/>
      <c r="AC291" s="91"/>
      <c r="AD291" s="91"/>
      <c r="AE291" s="91"/>
      <c r="AF291" s="89"/>
      <c r="AG291" s="90"/>
      <c r="AH291" s="90"/>
      <c r="AI291" s="90"/>
      <c r="AJ291" s="90"/>
      <c r="AK291" s="90"/>
      <c r="AL291" s="90"/>
      <c r="AM291" s="89"/>
      <c r="AN291" s="90"/>
      <c r="AO291" s="90"/>
      <c r="AV291" s="18"/>
      <c r="AW291" s="18"/>
    </row>
    <row r="292" spans="2:49" ht="15.75" x14ac:dyDescent="0.25">
      <c r="B292" s="21"/>
      <c r="C292" s="88"/>
      <c r="D292" s="88"/>
      <c r="E292" s="88"/>
      <c r="F292" s="88"/>
      <c r="G292" s="88"/>
      <c r="H292" s="22"/>
      <c r="I292" s="91"/>
      <c r="J292" s="91"/>
      <c r="K292" s="91"/>
      <c r="L292" s="91"/>
      <c r="M292" s="91"/>
      <c r="N292" s="91"/>
      <c r="O292" s="91"/>
      <c r="P292" s="91"/>
      <c r="Q292" s="91"/>
      <c r="R292" s="91"/>
      <c r="S292" s="91"/>
      <c r="T292" s="91"/>
      <c r="U292" s="91"/>
      <c r="V292" s="91"/>
      <c r="W292" s="91"/>
      <c r="X292" s="91"/>
      <c r="Y292" s="91"/>
      <c r="Z292" s="91"/>
      <c r="AA292" s="91"/>
      <c r="AB292" s="91"/>
      <c r="AC292" s="91"/>
      <c r="AD292" s="91"/>
      <c r="AE292" s="91"/>
      <c r="AF292" s="89"/>
      <c r="AG292" s="90"/>
      <c r="AH292" s="90"/>
      <c r="AI292" s="90"/>
      <c r="AJ292" s="90"/>
      <c r="AK292" s="90"/>
      <c r="AL292" s="90"/>
      <c r="AM292" s="89"/>
      <c r="AN292" s="90"/>
      <c r="AO292" s="90"/>
      <c r="AV292" s="18"/>
      <c r="AW292" s="18"/>
    </row>
    <row r="293" spans="2:49" ht="15.75" x14ac:dyDescent="0.25">
      <c r="B293" s="21"/>
      <c r="C293" s="88"/>
      <c r="D293" s="88"/>
      <c r="E293" s="88"/>
      <c r="F293" s="88"/>
      <c r="G293" s="88"/>
      <c r="H293" s="22"/>
      <c r="I293" s="91"/>
      <c r="J293" s="91"/>
      <c r="K293" s="91"/>
      <c r="L293" s="91"/>
      <c r="M293" s="91"/>
      <c r="N293" s="91"/>
      <c r="O293" s="91"/>
      <c r="P293" s="91"/>
      <c r="Q293" s="91"/>
      <c r="R293" s="91"/>
      <c r="S293" s="91"/>
      <c r="T293" s="91"/>
      <c r="U293" s="91"/>
      <c r="V293" s="91"/>
      <c r="W293" s="91"/>
      <c r="X293" s="91"/>
      <c r="Y293" s="91"/>
      <c r="Z293" s="91"/>
      <c r="AA293" s="91"/>
      <c r="AB293" s="91"/>
      <c r="AC293" s="91"/>
      <c r="AD293" s="91"/>
      <c r="AE293" s="91"/>
      <c r="AF293" s="89"/>
      <c r="AG293" s="90"/>
      <c r="AH293" s="90"/>
      <c r="AI293" s="90"/>
      <c r="AJ293" s="90"/>
      <c r="AK293" s="90"/>
      <c r="AL293" s="90"/>
      <c r="AM293" s="89"/>
      <c r="AN293" s="90"/>
      <c r="AO293" s="90"/>
      <c r="AV293" s="18"/>
      <c r="AW293" s="18"/>
    </row>
    <row r="294" spans="2:49" ht="15.75" x14ac:dyDescent="0.25">
      <c r="B294" s="21"/>
      <c r="C294" s="88"/>
      <c r="D294" s="88"/>
      <c r="E294" s="88"/>
      <c r="F294" s="88"/>
      <c r="G294" s="88"/>
      <c r="H294" s="22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  <c r="Z294" s="91"/>
      <c r="AA294" s="91"/>
      <c r="AB294" s="91"/>
      <c r="AC294" s="91"/>
      <c r="AD294" s="91"/>
      <c r="AE294" s="91"/>
      <c r="AF294" s="89"/>
      <c r="AG294" s="90"/>
      <c r="AH294" s="90"/>
      <c r="AI294" s="90"/>
      <c r="AJ294" s="90"/>
      <c r="AK294" s="90"/>
      <c r="AL294" s="90"/>
      <c r="AM294" s="89"/>
      <c r="AN294" s="90"/>
      <c r="AO294" s="90"/>
      <c r="AV294" s="18"/>
      <c r="AW294" s="18"/>
    </row>
    <row r="295" spans="2:49" ht="15.75" x14ac:dyDescent="0.25">
      <c r="B295" s="21"/>
      <c r="C295" s="88"/>
      <c r="D295" s="88"/>
      <c r="E295" s="88"/>
      <c r="F295" s="88"/>
      <c r="G295" s="88"/>
      <c r="H295" s="22"/>
      <c r="I295" s="91"/>
      <c r="J295" s="91"/>
      <c r="K295" s="91"/>
      <c r="L295" s="91"/>
      <c r="M295" s="91"/>
      <c r="N295" s="91"/>
      <c r="O295" s="91"/>
      <c r="P295" s="91"/>
      <c r="Q295" s="91"/>
      <c r="R295" s="91"/>
      <c r="S295" s="91"/>
      <c r="T295" s="91"/>
      <c r="U295" s="91"/>
      <c r="V295" s="91"/>
      <c r="W295" s="91"/>
      <c r="X295" s="91"/>
      <c r="Y295" s="91"/>
      <c r="Z295" s="91"/>
      <c r="AA295" s="91"/>
      <c r="AB295" s="91"/>
      <c r="AC295" s="91"/>
      <c r="AD295" s="91"/>
      <c r="AE295" s="91"/>
      <c r="AF295" s="89"/>
      <c r="AG295" s="90"/>
      <c r="AH295" s="90"/>
      <c r="AI295" s="90"/>
      <c r="AJ295" s="90"/>
      <c r="AK295" s="90"/>
      <c r="AL295" s="90"/>
      <c r="AM295" s="89"/>
      <c r="AN295" s="90"/>
      <c r="AO295" s="90"/>
      <c r="AV295" s="18"/>
      <c r="AW295" s="18"/>
    </row>
    <row r="296" spans="2:49" ht="15.75" x14ac:dyDescent="0.25">
      <c r="B296" s="21"/>
      <c r="C296" s="88"/>
      <c r="D296" s="88"/>
      <c r="E296" s="88"/>
      <c r="F296" s="88"/>
      <c r="G296" s="88"/>
      <c r="H296" s="22"/>
      <c r="I296" s="91"/>
      <c r="J296" s="91"/>
      <c r="K296" s="91"/>
      <c r="L296" s="91"/>
      <c r="M296" s="91"/>
      <c r="N296" s="91"/>
      <c r="O296" s="91"/>
      <c r="P296" s="91"/>
      <c r="Q296" s="91"/>
      <c r="R296" s="91"/>
      <c r="S296" s="91"/>
      <c r="T296" s="91"/>
      <c r="U296" s="91"/>
      <c r="V296" s="91"/>
      <c r="W296" s="91"/>
      <c r="X296" s="91"/>
      <c r="Y296" s="91"/>
      <c r="Z296" s="91"/>
      <c r="AA296" s="91"/>
      <c r="AB296" s="91"/>
      <c r="AC296" s="91"/>
      <c r="AD296" s="91"/>
      <c r="AE296" s="91"/>
      <c r="AF296" s="89"/>
      <c r="AG296" s="90"/>
      <c r="AH296" s="90"/>
      <c r="AI296" s="90"/>
      <c r="AJ296" s="90"/>
      <c r="AK296" s="90"/>
      <c r="AL296" s="90"/>
      <c r="AM296" s="89"/>
      <c r="AN296" s="90"/>
      <c r="AO296" s="90"/>
      <c r="AV296" s="18"/>
      <c r="AW296" s="18"/>
    </row>
    <row r="297" spans="2:49" ht="15.75" x14ac:dyDescent="0.25">
      <c r="B297" s="21"/>
      <c r="C297" s="88"/>
      <c r="D297" s="88"/>
      <c r="E297" s="88"/>
      <c r="F297" s="88"/>
      <c r="G297" s="88"/>
      <c r="H297" s="22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  <c r="Z297" s="91"/>
      <c r="AA297" s="91"/>
      <c r="AB297" s="91"/>
      <c r="AC297" s="91"/>
      <c r="AD297" s="91"/>
      <c r="AE297" s="91"/>
      <c r="AF297" s="89"/>
      <c r="AG297" s="90"/>
      <c r="AH297" s="90"/>
      <c r="AI297" s="90"/>
      <c r="AJ297" s="90"/>
      <c r="AK297" s="90"/>
      <c r="AL297" s="90"/>
      <c r="AM297" s="89"/>
      <c r="AN297" s="90"/>
      <c r="AO297" s="90"/>
      <c r="AV297" s="18"/>
      <c r="AW297" s="18"/>
    </row>
    <row r="298" spans="2:49" ht="15.75" x14ac:dyDescent="0.25">
      <c r="B298" s="21"/>
      <c r="C298" s="88"/>
      <c r="D298" s="88"/>
      <c r="E298" s="88"/>
      <c r="F298" s="88"/>
      <c r="G298" s="88"/>
      <c r="H298" s="22"/>
      <c r="I298" s="91"/>
      <c r="J298" s="91"/>
      <c r="K298" s="91"/>
      <c r="L298" s="91"/>
      <c r="M298" s="91"/>
      <c r="N298" s="91"/>
      <c r="O298" s="91"/>
      <c r="P298" s="91"/>
      <c r="Q298" s="91"/>
      <c r="R298" s="91"/>
      <c r="S298" s="91"/>
      <c r="T298" s="91"/>
      <c r="U298" s="91"/>
      <c r="V298" s="91"/>
      <c r="W298" s="91"/>
      <c r="X298" s="91"/>
      <c r="Y298" s="91"/>
      <c r="Z298" s="91"/>
      <c r="AA298" s="91"/>
      <c r="AB298" s="91"/>
      <c r="AC298" s="91"/>
      <c r="AD298" s="91"/>
      <c r="AE298" s="91"/>
      <c r="AF298" s="89"/>
      <c r="AG298" s="90"/>
      <c r="AH298" s="90"/>
      <c r="AI298" s="90"/>
      <c r="AJ298" s="90"/>
      <c r="AK298" s="90"/>
      <c r="AL298" s="90"/>
      <c r="AM298" s="89"/>
      <c r="AN298" s="90"/>
      <c r="AO298" s="90"/>
      <c r="AV298" s="18"/>
    </row>
    <row r="299" spans="2:49" ht="15.75" x14ac:dyDescent="0.25">
      <c r="B299" s="21"/>
      <c r="C299" s="88"/>
      <c r="D299" s="88"/>
      <c r="E299" s="88"/>
      <c r="F299" s="88"/>
      <c r="G299" s="88"/>
      <c r="H299" s="22"/>
      <c r="I299" s="91"/>
      <c r="J299" s="91"/>
      <c r="K299" s="91"/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91"/>
      <c r="W299" s="91"/>
      <c r="X299" s="91"/>
      <c r="Y299" s="91"/>
      <c r="Z299" s="91"/>
      <c r="AA299" s="91"/>
      <c r="AB299" s="91"/>
      <c r="AC299" s="91"/>
      <c r="AD299" s="91"/>
      <c r="AE299" s="91"/>
      <c r="AF299" s="89"/>
      <c r="AG299" s="90"/>
      <c r="AH299" s="90"/>
      <c r="AI299" s="90"/>
      <c r="AJ299" s="90"/>
      <c r="AK299" s="90"/>
      <c r="AL299" s="90"/>
      <c r="AM299" s="89"/>
      <c r="AN299" s="90"/>
      <c r="AO299" s="90"/>
      <c r="AV299" s="18"/>
    </row>
    <row r="300" spans="2:49" ht="15.75" x14ac:dyDescent="0.25">
      <c r="B300" s="21"/>
      <c r="C300" s="88"/>
      <c r="D300" s="88"/>
      <c r="E300" s="88"/>
      <c r="F300" s="88"/>
      <c r="G300" s="88"/>
      <c r="H300" s="22"/>
      <c r="I300" s="91"/>
      <c r="J300" s="91"/>
      <c r="K300" s="91"/>
      <c r="L300" s="91"/>
      <c r="M300" s="91"/>
      <c r="N300" s="91"/>
      <c r="O300" s="91"/>
      <c r="P300" s="91"/>
      <c r="Q300" s="91"/>
      <c r="R300" s="91"/>
      <c r="S300" s="91"/>
      <c r="T300" s="91"/>
      <c r="U300" s="91"/>
      <c r="V300" s="91"/>
      <c r="W300" s="91"/>
      <c r="X300" s="91"/>
      <c r="Y300" s="91"/>
      <c r="Z300" s="91"/>
      <c r="AA300" s="91"/>
      <c r="AB300" s="91"/>
      <c r="AC300" s="91"/>
      <c r="AD300" s="91"/>
      <c r="AE300" s="91"/>
      <c r="AF300" s="89"/>
      <c r="AG300" s="90"/>
      <c r="AH300" s="90"/>
      <c r="AI300" s="90"/>
      <c r="AJ300" s="90"/>
      <c r="AK300" s="90"/>
      <c r="AL300" s="90"/>
      <c r="AM300" s="89"/>
      <c r="AN300" s="90"/>
      <c r="AO300" s="90"/>
      <c r="AV300" s="18"/>
    </row>
    <row r="301" spans="2:49" ht="15.75" x14ac:dyDescent="0.25">
      <c r="B301" s="21"/>
      <c r="C301" s="88"/>
      <c r="D301" s="88"/>
      <c r="E301" s="88"/>
      <c r="F301" s="88"/>
      <c r="G301" s="88"/>
      <c r="H301" s="22"/>
      <c r="I301" s="91"/>
      <c r="J301" s="91"/>
      <c r="K301" s="91"/>
      <c r="L301" s="91"/>
      <c r="M301" s="91"/>
      <c r="N301" s="91"/>
      <c r="O301" s="91"/>
      <c r="P301" s="91"/>
      <c r="Q301" s="91"/>
      <c r="R301" s="91"/>
      <c r="S301" s="91"/>
      <c r="T301" s="91"/>
      <c r="U301" s="91"/>
      <c r="V301" s="91"/>
      <c r="W301" s="91"/>
      <c r="X301" s="91"/>
      <c r="Y301" s="91"/>
      <c r="Z301" s="91"/>
      <c r="AA301" s="91"/>
      <c r="AB301" s="91"/>
      <c r="AC301" s="91"/>
      <c r="AD301" s="91"/>
      <c r="AE301" s="91"/>
      <c r="AF301" s="89"/>
      <c r="AG301" s="90"/>
      <c r="AH301" s="90"/>
      <c r="AI301" s="90"/>
      <c r="AJ301" s="90"/>
      <c r="AK301" s="90"/>
      <c r="AL301" s="90"/>
      <c r="AM301" s="89"/>
      <c r="AN301" s="90"/>
      <c r="AO301" s="90"/>
      <c r="AV301" s="18"/>
    </row>
    <row r="302" spans="2:49" ht="15.75" x14ac:dyDescent="0.25">
      <c r="B302" s="21"/>
      <c r="C302" s="88"/>
      <c r="D302" s="88"/>
      <c r="E302" s="88"/>
      <c r="F302" s="88"/>
      <c r="G302" s="88"/>
      <c r="H302" s="22"/>
      <c r="I302" s="91"/>
      <c r="J302" s="91"/>
      <c r="K302" s="91"/>
      <c r="L302" s="91"/>
      <c r="M302" s="91"/>
      <c r="N302" s="91"/>
      <c r="O302" s="91"/>
      <c r="P302" s="91"/>
      <c r="Q302" s="91"/>
      <c r="R302" s="91"/>
      <c r="S302" s="91"/>
      <c r="T302" s="91"/>
      <c r="U302" s="91"/>
      <c r="V302" s="91"/>
      <c r="W302" s="91"/>
      <c r="X302" s="91"/>
      <c r="Y302" s="91"/>
      <c r="Z302" s="91"/>
      <c r="AA302" s="91"/>
      <c r="AB302" s="91"/>
      <c r="AC302" s="91"/>
      <c r="AD302" s="91"/>
      <c r="AE302" s="91"/>
      <c r="AF302" s="89"/>
      <c r="AG302" s="90"/>
      <c r="AH302" s="90"/>
      <c r="AI302" s="90"/>
      <c r="AJ302" s="90"/>
      <c r="AK302" s="90"/>
      <c r="AL302" s="90"/>
      <c r="AM302" s="89"/>
      <c r="AN302" s="90"/>
      <c r="AO302" s="90"/>
      <c r="AV302" s="18"/>
    </row>
    <row r="303" spans="2:49" ht="15.75" x14ac:dyDescent="0.25">
      <c r="B303" s="21"/>
      <c r="C303" s="88"/>
      <c r="D303" s="88"/>
      <c r="E303" s="88"/>
      <c r="F303" s="88"/>
      <c r="G303" s="88"/>
      <c r="H303" s="22"/>
      <c r="I303" s="91"/>
      <c r="J303" s="91"/>
      <c r="K303" s="91"/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91"/>
      <c r="W303" s="91"/>
      <c r="X303" s="91"/>
      <c r="Y303" s="91"/>
      <c r="Z303" s="91"/>
      <c r="AA303" s="91"/>
      <c r="AB303" s="91"/>
      <c r="AC303" s="91"/>
      <c r="AD303" s="91"/>
      <c r="AE303" s="91"/>
      <c r="AF303" s="89"/>
      <c r="AG303" s="90"/>
      <c r="AH303" s="90"/>
      <c r="AI303" s="90"/>
      <c r="AJ303" s="90"/>
      <c r="AK303" s="90"/>
      <c r="AL303" s="90"/>
      <c r="AM303" s="89"/>
      <c r="AN303" s="90"/>
      <c r="AO303" s="90"/>
      <c r="AV303" s="18"/>
    </row>
    <row r="304" spans="2:49" ht="15.75" x14ac:dyDescent="0.25">
      <c r="B304" s="21"/>
      <c r="C304" s="88"/>
      <c r="D304" s="88"/>
      <c r="E304" s="88"/>
      <c r="F304" s="88"/>
      <c r="G304" s="88"/>
      <c r="H304" s="22"/>
      <c r="I304" s="91"/>
      <c r="J304" s="91"/>
      <c r="K304" s="91"/>
      <c r="L304" s="91"/>
      <c r="M304" s="91"/>
      <c r="N304" s="91"/>
      <c r="O304" s="91"/>
      <c r="P304" s="91"/>
      <c r="Q304" s="91"/>
      <c r="R304" s="91"/>
      <c r="S304" s="91"/>
      <c r="T304" s="91"/>
      <c r="U304" s="91"/>
      <c r="V304" s="91"/>
      <c r="W304" s="91"/>
      <c r="X304" s="91"/>
      <c r="Y304" s="91"/>
      <c r="Z304" s="91"/>
      <c r="AA304" s="91"/>
      <c r="AB304" s="91"/>
      <c r="AC304" s="91"/>
      <c r="AD304" s="91"/>
      <c r="AE304" s="91"/>
      <c r="AF304" s="89"/>
      <c r="AG304" s="90"/>
      <c r="AH304" s="90"/>
      <c r="AI304" s="90"/>
      <c r="AJ304" s="90"/>
      <c r="AK304" s="90"/>
      <c r="AL304" s="90"/>
      <c r="AM304" s="89"/>
      <c r="AN304" s="90"/>
      <c r="AO304" s="90"/>
      <c r="AV304" s="18"/>
    </row>
    <row r="305" spans="2:48" ht="15.75" x14ac:dyDescent="0.25">
      <c r="B305" s="21"/>
      <c r="C305" s="88"/>
      <c r="D305" s="88"/>
      <c r="E305" s="88"/>
      <c r="F305" s="88"/>
      <c r="G305" s="88"/>
      <c r="H305" s="22"/>
      <c r="I305" s="91"/>
      <c r="J305" s="91"/>
      <c r="K305" s="91"/>
      <c r="L305" s="91"/>
      <c r="M305" s="91"/>
      <c r="N305" s="91"/>
      <c r="O305" s="91"/>
      <c r="P305" s="91"/>
      <c r="Q305" s="91"/>
      <c r="R305" s="91"/>
      <c r="S305" s="91"/>
      <c r="T305" s="91"/>
      <c r="U305" s="91"/>
      <c r="V305" s="91"/>
      <c r="W305" s="91"/>
      <c r="X305" s="91"/>
      <c r="Y305" s="91"/>
      <c r="Z305" s="91"/>
      <c r="AA305" s="91"/>
      <c r="AB305" s="91"/>
      <c r="AC305" s="91"/>
      <c r="AD305" s="91"/>
      <c r="AE305" s="91"/>
      <c r="AF305" s="89"/>
      <c r="AG305" s="90"/>
      <c r="AH305" s="90"/>
      <c r="AI305" s="90"/>
      <c r="AJ305" s="90"/>
      <c r="AK305" s="90"/>
      <c r="AL305" s="90"/>
      <c r="AM305" s="89"/>
      <c r="AN305" s="90"/>
      <c r="AO305" s="90"/>
      <c r="AV305" s="18"/>
    </row>
    <row r="306" spans="2:48" ht="15.75" x14ac:dyDescent="0.25">
      <c r="B306" s="21"/>
      <c r="C306" s="88"/>
      <c r="D306" s="88"/>
      <c r="E306" s="88"/>
      <c r="F306" s="88"/>
      <c r="G306" s="88"/>
      <c r="H306" s="22"/>
      <c r="I306" s="91"/>
      <c r="J306" s="91"/>
      <c r="K306" s="91"/>
      <c r="L306" s="91"/>
      <c r="M306" s="91"/>
      <c r="N306" s="91"/>
      <c r="O306" s="91"/>
      <c r="P306" s="91"/>
      <c r="Q306" s="91"/>
      <c r="R306" s="91"/>
      <c r="S306" s="91"/>
      <c r="T306" s="91"/>
      <c r="U306" s="91"/>
      <c r="V306" s="91"/>
      <c r="W306" s="91"/>
      <c r="X306" s="91"/>
      <c r="Y306" s="91"/>
      <c r="Z306" s="91"/>
      <c r="AA306" s="91"/>
      <c r="AB306" s="91"/>
      <c r="AC306" s="91"/>
      <c r="AD306" s="91"/>
      <c r="AE306" s="91"/>
      <c r="AF306" s="89"/>
      <c r="AG306" s="90"/>
      <c r="AH306" s="90"/>
      <c r="AI306" s="90"/>
      <c r="AJ306" s="90"/>
      <c r="AK306" s="90"/>
      <c r="AL306" s="90"/>
      <c r="AM306" s="89"/>
      <c r="AN306" s="90"/>
      <c r="AO306" s="90"/>
      <c r="AV306" s="18"/>
    </row>
    <row r="307" spans="2:48" ht="15.75" x14ac:dyDescent="0.25">
      <c r="B307" s="21"/>
      <c r="C307" s="88"/>
      <c r="D307" s="88"/>
      <c r="E307" s="88"/>
      <c r="F307" s="88"/>
      <c r="G307" s="88"/>
      <c r="H307" s="22"/>
      <c r="I307" s="91"/>
      <c r="J307" s="91"/>
      <c r="K307" s="91"/>
      <c r="L307" s="91"/>
      <c r="M307" s="91"/>
      <c r="N307" s="91"/>
      <c r="O307" s="91"/>
      <c r="P307" s="91"/>
      <c r="Q307" s="91"/>
      <c r="R307" s="91"/>
      <c r="S307" s="91"/>
      <c r="T307" s="91"/>
      <c r="U307" s="91"/>
      <c r="V307" s="91"/>
      <c r="W307" s="91"/>
      <c r="X307" s="91"/>
      <c r="Y307" s="91"/>
      <c r="Z307" s="91"/>
      <c r="AA307" s="91"/>
      <c r="AB307" s="91"/>
      <c r="AC307" s="91"/>
      <c r="AD307" s="91"/>
      <c r="AE307" s="91"/>
      <c r="AF307" s="89"/>
      <c r="AG307" s="90"/>
      <c r="AH307" s="90"/>
      <c r="AI307" s="90"/>
      <c r="AJ307" s="90"/>
      <c r="AK307" s="90"/>
      <c r="AL307" s="90"/>
      <c r="AM307" s="89"/>
      <c r="AN307" s="90"/>
      <c r="AO307" s="90"/>
      <c r="AV307" s="18"/>
    </row>
    <row r="308" spans="2:48" ht="15.75" x14ac:dyDescent="0.25">
      <c r="B308" s="21"/>
      <c r="C308" s="88"/>
      <c r="D308" s="88"/>
      <c r="E308" s="88"/>
      <c r="F308" s="88"/>
      <c r="G308" s="88"/>
      <c r="H308" s="22"/>
      <c r="I308" s="91"/>
      <c r="J308" s="91"/>
      <c r="K308" s="91"/>
      <c r="L308" s="91"/>
      <c r="M308" s="91"/>
      <c r="N308" s="91"/>
      <c r="O308" s="91"/>
      <c r="P308" s="91"/>
      <c r="Q308" s="91"/>
      <c r="R308" s="91"/>
      <c r="S308" s="91"/>
      <c r="T308" s="91"/>
      <c r="U308" s="91"/>
      <c r="V308" s="91"/>
      <c r="W308" s="91"/>
      <c r="X308" s="91"/>
      <c r="Y308" s="91"/>
      <c r="Z308" s="91"/>
      <c r="AA308" s="91"/>
      <c r="AB308" s="91"/>
      <c r="AC308" s="91"/>
      <c r="AD308" s="91"/>
      <c r="AE308" s="91"/>
      <c r="AF308" s="89"/>
      <c r="AG308" s="90"/>
      <c r="AH308" s="90"/>
      <c r="AI308" s="90"/>
      <c r="AJ308" s="90"/>
      <c r="AK308" s="90"/>
      <c r="AL308" s="90"/>
      <c r="AM308" s="89"/>
      <c r="AN308" s="90"/>
      <c r="AO308" s="90"/>
      <c r="AV308" s="18"/>
    </row>
    <row r="309" spans="2:48" ht="15.75" x14ac:dyDescent="0.25">
      <c r="B309" s="21"/>
      <c r="C309" s="88"/>
      <c r="D309" s="88"/>
      <c r="E309" s="88"/>
      <c r="F309" s="88"/>
      <c r="G309" s="88"/>
      <c r="H309" s="22"/>
      <c r="I309" s="91"/>
      <c r="J309" s="91"/>
      <c r="K309" s="91"/>
      <c r="L309" s="91"/>
      <c r="M309" s="91"/>
      <c r="N309" s="91"/>
      <c r="O309" s="91"/>
      <c r="P309" s="91"/>
      <c r="Q309" s="91"/>
      <c r="R309" s="91"/>
      <c r="S309" s="91"/>
      <c r="T309" s="91"/>
      <c r="U309" s="91"/>
      <c r="V309" s="91"/>
      <c r="W309" s="91"/>
      <c r="X309" s="91"/>
      <c r="Y309" s="91"/>
      <c r="Z309" s="91"/>
      <c r="AA309" s="91"/>
      <c r="AB309" s="91"/>
      <c r="AC309" s="91"/>
      <c r="AD309" s="91"/>
      <c r="AE309" s="91"/>
      <c r="AF309" s="89"/>
      <c r="AG309" s="90"/>
      <c r="AH309" s="90"/>
      <c r="AI309" s="90"/>
      <c r="AJ309" s="90"/>
      <c r="AK309" s="90"/>
      <c r="AL309" s="90"/>
      <c r="AM309" s="89"/>
      <c r="AN309" s="90"/>
      <c r="AO309" s="90"/>
      <c r="AV309" s="18"/>
    </row>
    <row r="310" spans="2:48" ht="15.75" x14ac:dyDescent="0.25">
      <c r="B310" s="21"/>
      <c r="C310" s="88"/>
      <c r="D310" s="88"/>
      <c r="E310" s="88"/>
      <c r="F310" s="88"/>
      <c r="G310" s="88"/>
      <c r="H310" s="22"/>
      <c r="I310" s="91"/>
      <c r="J310" s="91"/>
      <c r="K310" s="91"/>
      <c r="L310" s="91"/>
      <c r="M310" s="91"/>
      <c r="N310" s="91"/>
      <c r="O310" s="91"/>
      <c r="P310" s="91"/>
      <c r="Q310" s="91"/>
      <c r="R310" s="91"/>
      <c r="S310" s="91"/>
      <c r="T310" s="91"/>
      <c r="U310" s="91"/>
      <c r="V310" s="91"/>
      <c r="W310" s="91"/>
      <c r="X310" s="91"/>
      <c r="Y310" s="91"/>
      <c r="Z310" s="91"/>
      <c r="AA310" s="91"/>
      <c r="AB310" s="91"/>
      <c r="AC310" s="91"/>
      <c r="AD310" s="91"/>
      <c r="AE310" s="91"/>
      <c r="AF310" s="89"/>
      <c r="AG310" s="90"/>
      <c r="AH310" s="90"/>
      <c r="AI310" s="90"/>
      <c r="AJ310" s="90"/>
      <c r="AK310" s="90"/>
      <c r="AL310" s="90"/>
      <c r="AM310" s="89"/>
      <c r="AN310" s="90"/>
      <c r="AO310" s="90"/>
      <c r="AV310" s="18"/>
    </row>
    <row r="311" spans="2:48" ht="15.75" x14ac:dyDescent="0.25">
      <c r="B311" s="21"/>
      <c r="C311" s="88"/>
      <c r="D311" s="88"/>
      <c r="E311" s="88"/>
      <c r="F311" s="88"/>
      <c r="G311" s="88"/>
      <c r="H311" s="22"/>
      <c r="I311" s="91"/>
      <c r="J311" s="91"/>
      <c r="K311" s="91"/>
      <c r="L311" s="91"/>
      <c r="M311" s="91"/>
      <c r="N311" s="91"/>
      <c r="O311" s="91"/>
      <c r="P311" s="91"/>
      <c r="Q311" s="91"/>
      <c r="R311" s="91"/>
      <c r="S311" s="91"/>
      <c r="T311" s="91"/>
      <c r="U311" s="91"/>
      <c r="V311" s="91"/>
      <c r="W311" s="91"/>
      <c r="X311" s="91"/>
      <c r="Y311" s="91"/>
      <c r="Z311" s="91"/>
      <c r="AA311" s="91"/>
      <c r="AB311" s="91"/>
      <c r="AC311" s="91"/>
      <c r="AD311" s="91"/>
      <c r="AE311" s="91"/>
      <c r="AF311" s="89"/>
      <c r="AG311" s="90"/>
      <c r="AH311" s="90"/>
      <c r="AI311" s="90"/>
      <c r="AJ311" s="90"/>
      <c r="AK311" s="90"/>
      <c r="AL311" s="90"/>
      <c r="AM311" s="89"/>
      <c r="AN311" s="90"/>
      <c r="AO311" s="90"/>
      <c r="AV311" s="18"/>
    </row>
    <row r="312" spans="2:48" ht="15.75" x14ac:dyDescent="0.25">
      <c r="B312" s="21"/>
      <c r="C312" s="88"/>
      <c r="D312" s="88"/>
      <c r="E312" s="88"/>
      <c r="F312" s="88"/>
      <c r="G312" s="88"/>
      <c r="H312" s="22"/>
      <c r="I312" s="91"/>
      <c r="J312" s="91"/>
      <c r="K312" s="91"/>
      <c r="L312" s="91"/>
      <c r="M312" s="91"/>
      <c r="N312" s="91"/>
      <c r="O312" s="91"/>
      <c r="P312" s="91"/>
      <c r="Q312" s="91"/>
      <c r="R312" s="91"/>
      <c r="S312" s="91"/>
      <c r="T312" s="91"/>
      <c r="U312" s="91"/>
      <c r="V312" s="91"/>
      <c r="W312" s="91"/>
      <c r="X312" s="91"/>
      <c r="Y312" s="91"/>
      <c r="Z312" s="91"/>
      <c r="AA312" s="91"/>
      <c r="AB312" s="91"/>
      <c r="AC312" s="91"/>
      <c r="AD312" s="91"/>
      <c r="AE312" s="91"/>
      <c r="AF312" s="89"/>
      <c r="AG312" s="90"/>
      <c r="AH312" s="90"/>
      <c r="AI312" s="90"/>
      <c r="AJ312" s="90"/>
      <c r="AK312" s="90"/>
      <c r="AL312" s="90"/>
      <c r="AM312" s="89"/>
      <c r="AN312" s="90"/>
      <c r="AO312" s="90"/>
      <c r="AV312" s="18"/>
    </row>
    <row r="313" spans="2:48" ht="15.75" x14ac:dyDescent="0.25">
      <c r="B313" s="21"/>
      <c r="C313" s="88"/>
      <c r="D313" s="88"/>
      <c r="E313" s="88"/>
      <c r="F313" s="88"/>
      <c r="G313" s="88"/>
      <c r="H313" s="22"/>
      <c r="I313" s="91"/>
      <c r="J313" s="91"/>
      <c r="K313" s="91"/>
      <c r="L313" s="91"/>
      <c r="M313" s="91"/>
      <c r="N313" s="91"/>
      <c r="O313" s="91"/>
      <c r="P313" s="91"/>
      <c r="Q313" s="91"/>
      <c r="R313" s="91"/>
      <c r="S313" s="91"/>
      <c r="T313" s="91"/>
      <c r="U313" s="91"/>
      <c r="V313" s="91"/>
      <c r="W313" s="91"/>
      <c r="X313" s="91"/>
      <c r="Y313" s="91"/>
      <c r="Z313" s="91"/>
      <c r="AA313" s="91"/>
      <c r="AB313" s="91"/>
      <c r="AC313" s="91"/>
      <c r="AD313" s="91"/>
      <c r="AE313" s="91"/>
      <c r="AF313" s="89"/>
      <c r="AG313" s="90"/>
      <c r="AH313" s="90"/>
      <c r="AI313" s="90"/>
      <c r="AJ313" s="90"/>
      <c r="AK313" s="90"/>
      <c r="AL313" s="90"/>
      <c r="AM313" s="89"/>
      <c r="AN313" s="90"/>
      <c r="AO313" s="90"/>
      <c r="AV313" s="18"/>
    </row>
    <row r="314" spans="2:48" ht="15.75" x14ac:dyDescent="0.25">
      <c r="B314" s="21"/>
      <c r="C314" s="88"/>
      <c r="D314" s="88"/>
      <c r="E314" s="88"/>
      <c r="F314" s="88"/>
      <c r="G314" s="88"/>
      <c r="H314" s="22"/>
      <c r="I314" s="91"/>
      <c r="J314" s="91"/>
      <c r="K314" s="91"/>
      <c r="L314" s="91"/>
      <c r="M314" s="91"/>
      <c r="N314" s="91"/>
      <c r="O314" s="91"/>
      <c r="P314" s="91"/>
      <c r="Q314" s="91"/>
      <c r="R314" s="91"/>
      <c r="S314" s="91"/>
      <c r="T314" s="91"/>
      <c r="U314" s="91"/>
      <c r="V314" s="91"/>
      <c r="W314" s="91"/>
      <c r="X314" s="91"/>
      <c r="Y314" s="91"/>
      <c r="Z314" s="91"/>
      <c r="AA314" s="91"/>
      <c r="AB314" s="91"/>
      <c r="AC314" s="91"/>
      <c r="AD314" s="91"/>
      <c r="AE314" s="91"/>
      <c r="AF314" s="89"/>
      <c r="AG314" s="90"/>
      <c r="AH314" s="90"/>
      <c r="AI314" s="90"/>
      <c r="AJ314" s="90"/>
      <c r="AK314" s="90"/>
      <c r="AL314" s="90"/>
      <c r="AM314" s="89"/>
      <c r="AN314" s="90"/>
      <c r="AO314" s="90"/>
      <c r="AV314" s="18"/>
    </row>
    <row r="315" spans="2:48" ht="15.75" x14ac:dyDescent="0.25">
      <c r="B315" s="21"/>
      <c r="C315" s="88"/>
      <c r="D315" s="88"/>
      <c r="E315" s="88"/>
      <c r="F315" s="88"/>
      <c r="G315" s="88"/>
      <c r="H315" s="22"/>
      <c r="I315" s="91"/>
      <c r="J315" s="91"/>
      <c r="K315" s="91"/>
      <c r="L315" s="91"/>
      <c r="M315" s="91"/>
      <c r="N315" s="91"/>
      <c r="O315" s="91"/>
      <c r="P315" s="91"/>
      <c r="Q315" s="91"/>
      <c r="R315" s="91"/>
      <c r="S315" s="91"/>
      <c r="T315" s="91"/>
      <c r="U315" s="91"/>
      <c r="V315" s="91"/>
      <c r="W315" s="91"/>
      <c r="X315" s="91"/>
      <c r="Y315" s="91"/>
      <c r="Z315" s="91"/>
      <c r="AA315" s="91"/>
      <c r="AB315" s="91"/>
      <c r="AC315" s="91"/>
      <c r="AD315" s="91"/>
      <c r="AE315" s="91"/>
      <c r="AF315" s="89"/>
      <c r="AG315" s="90"/>
      <c r="AH315" s="90"/>
      <c r="AI315" s="90"/>
      <c r="AJ315" s="90"/>
      <c r="AK315" s="90"/>
      <c r="AL315" s="90"/>
      <c r="AM315" s="89"/>
      <c r="AN315" s="90"/>
      <c r="AO315" s="90"/>
      <c r="AV315" s="18"/>
    </row>
    <row r="316" spans="2:48" ht="15.75" x14ac:dyDescent="0.25">
      <c r="B316" s="21"/>
      <c r="C316" s="88"/>
      <c r="D316" s="88"/>
      <c r="E316" s="88"/>
      <c r="F316" s="88"/>
      <c r="G316" s="88"/>
      <c r="H316" s="22"/>
      <c r="I316" s="91"/>
      <c r="J316" s="91"/>
      <c r="K316" s="91"/>
      <c r="L316" s="91"/>
      <c r="M316" s="91"/>
      <c r="N316" s="91"/>
      <c r="O316" s="91"/>
      <c r="P316" s="91"/>
      <c r="Q316" s="91"/>
      <c r="R316" s="91"/>
      <c r="S316" s="91"/>
      <c r="T316" s="91"/>
      <c r="U316" s="91"/>
      <c r="V316" s="91"/>
      <c r="W316" s="91"/>
      <c r="X316" s="91"/>
      <c r="Y316" s="91"/>
      <c r="Z316" s="91"/>
      <c r="AA316" s="91"/>
      <c r="AB316" s="91"/>
      <c r="AC316" s="91"/>
      <c r="AD316" s="91"/>
      <c r="AE316" s="91"/>
      <c r="AF316" s="89"/>
      <c r="AG316" s="90"/>
      <c r="AH316" s="90"/>
      <c r="AI316" s="90"/>
      <c r="AJ316" s="90"/>
      <c r="AK316" s="90"/>
      <c r="AL316" s="90"/>
      <c r="AM316" s="89"/>
      <c r="AN316" s="90"/>
      <c r="AO316" s="90"/>
      <c r="AV316" s="18"/>
    </row>
    <row r="317" spans="2:48" ht="15.75" x14ac:dyDescent="0.25">
      <c r="B317" s="21"/>
      <c r="C317" s="88"/>
      <c r="D317" s="88"/>
      <c r="E317" s="88"/>
      <c r="F317" s="88"/>
      <c r="G317" s="88"/>
      <c r="H317" s="22"/>
      <c r="I317" s="91"/>
      <c r="J317" s="91"/>
      <c r="K317" s="91"/>
      <c r="L317" s="91"/>
      <c r="M317" s="91"/>
      <c r="N317" s="91"/>
      <c r="O317" s="91"/>
      <c r="P317" s="91"/>
      <c r="Q317" s="91"/>
      <c r="R317" s="91"/>
      <c r="S317" s="91"/>
      <c r="T317" s="91"/>
      <c r="U317" s="91"/>
      <c r="V317" s="91"/>
      <c r="W317" s="91"/>
      <c r="X317" s="91"/>
      <c r="Y317" s="91"/>
      <c r="Z317" s="91"/>
      <c r="AA317" s="91"/>
      <c r="AB317" s="91"/>
      <c r="AC317" s="91"/>
      <c r="AD317" s="91"/>
      <c r="AE317" s="91"/>
      <c r="AF317" s="89"/>
      <c r="AG317" s="90"/>
      <c r="AH317" s="90"/>
      <c r="AI317" s="90"/>
      <c r="AJ317" s="90"/>
      <c r="AK317" s="90"/>
      <c r="AL317" s="90"/>
      <c r="AM317" s="89"/>
      <c r="AN317" s="90"/>
      <c r="AO317" s="90"/>
      <c r="AV317" s="18"/>
    </row>
    <row r="318" spans="2:48" ht="15.75" x14ac:dyDescent="0.25">
      <c r="B318" s="21"/>
      <c r="C318" s="88"/>
      <c r="D318" s="88"/>
      <c r="E318" s="88"/>
      <c r="F318" s="88"/>
      <c r="G318" s="88"/>
      <c r="H318" s="22"/>
      <c r="I318" s="88"/>
      <c r="J318" s="88"/>
      <c r="K318" s="88"/>
      <c r="L318" s="88"/>
      <c r="M318" s="88"/>
      <c r="N318" s="88"/>
      <c r="O318" s="88"/>
      <c r="P318" s="88"/>
      <c r="Q318" s="88"/>
      <c r="R318" s="88"/>
      <c r="S318" s="88"/>
      <c r="T318" s="88"/>
      <c r="U318" s="88"/>
      <c r="V318" s="88"/>
      <c r="W318" s="88"/>
      <c r="X318" s="88"/>
      <c r="Y318" s="88"/>
      <c r="Z318" s="88"/>
      <c r="AA318" s="88"/>
      <c r="AB318" s="88"/>
      <c r="AC318" s="88"/>
      <c r="AD318" s="88"/>
      <c r="AE318" s="88"/>
      <c r="AF318" s="89"/>
      <c r="AG318" s="90"/>
      <c r="AH318" s="90"/>
      <c r="AI318" s="90"/>
      <c r="AJ318" s="90"/>
      <c r="AK318" s="90"/>
      <c r="AL318" s="90"/>
      <c r="AM318" s="89"/>
      <c r="AN318" s="90"/>
      <c r="AO318" s="90"/>
      <c r="AV318" s="18"/>
    </row>
    <row r="319" spans="2:48" ht="15.75" x14ac:dyDescent="0.25">
      <c r="B319" s="21"/>
      <c r="C319" s="88"/>
      <c r="D319" s="88"/>
      <c r="E319" s="88"/>
      <c r="F319" s="88"/>
      <c r="G319" s="88"/>
      <c r="H319" s="22"/>
      <c r="I319" s="88"/>
      <c r="J319" s="88"/>
      <c r="K319" s="88"/>
      <c r="L319" s="88"/>
      <c r="M319" s="88"/>
      <c r="N319" s="88"/>
      <c r="O319" s="88"/>
      <c r="P319" s="88"/>
      <c r="Q319" s="88"/>
      <c r="R319" s="88"/>
      <c r="S319" s="88"/>
      <c r="T319" s="88"/>
      <c r="U319" s="88"/>
      <c r="V319" s="88"/>
      <c r="W319" s="88"/>
      <c r="X319" s="88"/>
      <c r="Y319" s="88"/>
      <c r="Z319" s="88"/>
      <c r="AA319" s="88"/>
      <c r="AB319" s="88"/>
      <c r="AC319" s="88"/>
      <c r="AD319" s="88"/>
      <c r="AE319" s="88"/>
      <c r="AF319" s="89"/>
      <c r="AG319" s="90"/>
      <c r="AH319" s="90"/>
      <c r="AI319" s="90"/>
      <c r="AJ319" s="90"/>
      <c r="AK319" s="90"/>
      <c r="AL319" s="90"/>
      <c r="AM319" s="89"/>
      <c r="AN319" s="90"/>
      <c r="AO319" s="90"/>
      <c r="AV319" s="18"/>
    </row>
    <row r="320" spans="2:48" ht="15.75" x14ac:dyDescent="0.25">
      <c r="B320" s="21"/>
      <c r="C320" s="88"/>
      <c r="D320" s="88"/>
      <c r="E320" s="88"/>
      <c r="F320" s="88"/>
      <c r="G320" s="88"/>
      <c r="H320" s="22"/>
      <c r="I320" s="88"/>
      <c r="J320" s="88"/>
      <c r="K320" s="88"/>
      <c r="L320" s="88"/>
      <c r="M320" s="88"/>
      <c r="N320" s="88"/>
      <c r="O320" s="88"/>
      <c r="P320" s="88"/>
      <c r="Q320" s="88"/>
      <c r="R320" s="88"/>
      <c r="S320" s="88"/>
      <c r="T320" s="88"/>
      <c r="U320" s="88"/>
      <c r="V320" s="88"/>
      <c r="W320" s="88"/>
      <c r="X320" s="88"/>
      <c r="Y320" s="88"/>
      <c r="Z320" s="88"/>
      <c r="AA320" s="88"/>
      <c r="AB320" s="88"/>
      <c r="AC320" s="88"/>
      <c r="AD320" s="88"/>
      <c r="AE320" s="88"/>
      <c r="AF320" s="89"/>
      <c r="AG320" s="90"/>
      <c r="AH320" s="90"/>
      <c r="AI320" s="90"/>
      <c r="AJ320" s="90"/>
      <c r="AK320" s="90"/>
      <c r="AL320" s="90"/>
      <c r="AM320" s="89"/>
      <c r="AN320" s="90"/>
      <c r="AO320" s="90"/>
      <c r="AV320" s="18"/>
    </row>
    <row r="321" spans="2:48" ht="15.75" x14ac:dyDescent="0.25">
      <c r="B321" s="21"/>
      <c r="C321" s="88"/>
      <c r="D321" s="88"/>
      <c r="E321" s="88"/>
      <c r="F321" s="88"/>
      <c r="G321" s="88"/>
      <c r="H321" s="22"/>
      <c r="I321" s="88"/>
      <c r="J321" s="88"/>
      <c r="K321" s="88"/>
      <c r="L321" s="88"/>
      <c r="M321" s="88"/>
      <c r="N321" s="88"/>
      <c r="O321" s="88"/>
      <c r="P321" s="88"/>
      <c r="Q321" s="88"/>
      <c r="R321" s="88"/>
      <c r="S321" s="88"/>
      <c r="T321" s="88"/>
      <c r="U321" s="88"/>
      <c r="V321" s="88"/>
      <c r="W321" s="88"/>
      <c r="X321" s="88"/>
      <c r="Y321" s="88"/>
      <c r="Z321" s="88"/>
      <c r="AA321" s="88"/>
      <c r="AB321" s="88"/>
      <c r="AC321" s="88"/>
      <c r="AD321" s="88"/>
      <c r="AE321" s="88"/>
      <c r="AF321" s="89"/>
      <c r="AG321" s="90"/>
      <c r="AH321" s="90"/>
      <c r="AI321" s="90"/>
      <c r="AJ321" s="90"/>
      <c r="AK321" s="90"/>
      <c r="AL321" s="90"/>
      <c r="AM321" s="89"/>
      <c r="AN321" s="90"/>
      <c r="AO321" s="90"/>
      <c r="AV321" s="18"/>
    </row>
    <row r="322" spans="2:48" ht="15.75" x14ac:dyDescent="0.25">
      <c r="B322" s="21"/>
      <c r="C322" s="88"/>
      <c r="D322" s="88"/>
      <c r="E322" s="88"/>
      <c r="F322" s="88"/>
      <c r="G322" s="88"/>
      <c r="H322" s="22"/>
      <c r="I322" s="88"/>
      <c r="J322" s="88"/>
      <c r="K322" s="88"/>
      <c r="L322" s="88"/>
      <c r="M322" s="88"/>
      <c r="N322" s="88"/>
      <c r="O322" s="88"/>
      <c r="P322" s="88"/>
      <c r="Q322" s="88"/>
      <c r="R322" s="88"/>
      <c r="S322" s="88"/>
      <c r="T322" s="88"/>
      <c r="U322" s="88"/>
      <c r="V322" s="88"/>
      <c r="W322" s="88"/>
      <c r="X322" s="88"/>
      <c r="Y322" s="88"/>
      <c r="Z322" s="88"/>
      <c r="AA322" s="88"/>
      <c r="AB322" s="88"/>
      <c r="AC322" s="88"/>
      <c r="AD322" s="88"/>
      <c r="AE322" s="88"/>
      <c r="AF322" s="89"/>
      <c r="AG322" s="90"/>
      <c r="AH322" s="90"/>
      <c r="AI322" s="90"/>
      <c r="AJ322" s="90"/>
      <c r="AK322" s="90"/>
      <c r="AL322" s="90"/>
      <c r="AM322" s="89"/>
      <c r="AN322" s="90"/>
      <c r="AO322" s="90"/>
      <c r="AV322" s="18"/>
    </row>
    <row r="323" spans="2:48" ht="15.75" x14ac:dyDescent="0.25">
      <c r="B323" s="21"/>
      <c r="C323" s="88"/>
      <c r="D323" s="88"/>
      <c r="E323" s="88"/>
      <c r="F323" s="88"/>
      <c r="G323" s="88"/>
      <c r="H323" s="22"/>
      <c r="I323" s="88"/>
      <c r="J323" s="88"/>
      <c r="K323" s="88"/>
      <c r="L323" s="88"/>
      <c r="M323" s="88"/>
      <c r="N323" s="88"/>
      <c r="O323" s="88"/>
      <c r="P323" s="88"/>
      <c r="Q323" s="88"/>
      <c r="R323" s="88"/>
      <c r="S323" s="88"/>
      <c r="T323" s="88"/>
      <c r="U323" s="88"/>
      <c r="V323" s="88"/>
      <c r="W323" s="88"/>
      <c r="X323" s="88"/>
      <c r="Y323" s="88"/>
      <c r="Z323" s="88"/>
      <c r="AA323" s="88"/>
      <c r="AB323" s="88"/>
      <c r="AC323" s="88"/>
      <c r="AD323" s="88"/>
      <c r="AE323" s="88"/>
      <c r="AF323" s="89"/>
      <c r="AG323" s="90"/>
      <c r="AH323" s="90"/>
      <c r="AI323" s="90"/>
      <c r="AJ323" s="90"/>
      <c r="AK323" s="90"/>
      <c r="AL323" s="90"/>
      <c r="AM323" s="89"/>
      <c r="AN323" s="90"/>
      <c r="AO323" s="90"/>
      <c r="AV323" s="18"/>
    </row>
    <row r="324" spans="2:48" ht="15.75" x14ac:dyDescent="0.25">
      <c r="B324" s="21"/>
      <c r="C324" s="88"/>
      <c r="D324" s="88"/>
      <c r="E324" s="88"/>
      <c r="F324" s="88"/>
      <c r="G324" s="88"/>
      <c r="H324" s="22"/>
      <c r="I324" s="88"/>
      <c r="J324" s="88"/>
      <c r="K324" s="88"/>
      <c r="L324" s="88"/>
      <c r="M324" s="88"/>
      <c r="N324" s="88"/>
      <c r="O324" s="88"/>
      <c r="P324" s="88"/>
      <c r="Q324" s="88"/>
      <c r="R324" s="88"/>
      <c r="S324" s="88"/>
      <c r="T324" s="88"/>
      <c r="U324" s="88"/>
      <c r="V324" s="88"/>
      <c r="W324" s="88"/>
      <c r="X324" s="88"/>
      <c r="Y324" s="88"/>
      <c r="Z324" s="88"/>
      <c r="AA324" s="88"/>
      <c r="AB324" s="88"/>
      <c r="AC324" s="88"/>
      <c r="AD324" s="88"/>
      <c r="AE324" s="88"/>
      <c r="AF324" s="89"/>
      <c r="AG324" s="90"/>
      <c r="AH324" s="90"/>
      <c r="AI324" s="90"/>
      <c r="AJ324" s="90"/>
      <c r="AK324" s="90"/>
      <c r="AL324" s="90"/>
      <c r="AM324" s="89"/>
      <c r="AN324" s="90"/>
      <c r="AO324" s="90"/>
      <c r="AV324" s="18"/>
    </row>
    <row r="325" spans="2:48" ht="15.75" x14ac:dyDescent="0.25">
      <c r="B325" s="21"/>
      <c r="C325" s="88"/>
      <c r="D325" s="88"/>
      <c r="E325" s="88"/>
      <c r="F325" s="88"/>
      <c r="G325" s="88"/>
      <c r="H325" s="22"/>
      <c r="I325" s="88"/>
      <c r="J325" s="88"/>
      <c r="K325" s="88"/>
      <c r="L325" s="88"/>
      <c r="M325" s="88"/>
      <c r="N325" s="88"/>
      <c r="O325" s="88"/>
      <c r="P325" s="88"/>
      <c r="Q325" s="88"/>
      <c r="R325" s="88"/>
      <c r="S325" s="88"/>
      <c r="T325" s="88"/>
      <c r="U325" s="88"/>
      <c r="V325" s="88"/>
      <c r="W325" s="88"/>
      <c r="X325" s="88"/>
      <c r="Y325" s="88"/>
      <c r="Z325" s="88"/>
      <c r="AA325" s="88"/>
      <c r="AB325" s="88"/>
      <c r="AC325" s="88"/>
      <c r="AD325" s="88"/>
      <c r="AE325" s="88"/>
      <c r="AF325" s="89"/>
      <c r="AG325" s="90"/>
      <c r="AH325" s="90"/>
      <c r="AI325" s="90"/>
      <c r="AJ325" s="90"/>
      <c r="AK325" s="90"/>
      <c r="AL325" s="90"/>
      <c r="AM325" s="89"/>
      <c r="AN325" s="90"/>
      <c r="AO325" s="90"/>
      <c r="AV325" s="18"/>
    </row>
    <row r="326" spans="2:48" ht="15.75" x14ac:dyDescent="0.25">
      <c r="B326" s="21"/>
      <c r="C326" s="88"/>
      <c r="D326" s="88"/>
      <c r="E326" s="88"/>
      <c r="F326" s="88"/>
      <c r="G326" s="88"/>
      <c r="H326" s="22"/>
      <c r="I326" s="88"/>
      <c r="J326" s="88"/>
      <c r="K326" s="88"/>
      <c r="L326" s="88"/>
      <c r="M326" s="88"/>
      <c r="N326" s="88"/>
      <c r="O326" s="88"/>
      <c r="P326" s="88"/>
      <c r="Q326" s="88"/>
      <c r="R326" s="88"/>
      <c r="S326" s="88"/>
      <c r="T326" s="88"/>
      <c r="U326" s="88"/>
      <c r="V326" s="88"/>
      <c r="W326" s="88"/>
      <c r="X326" s="88"/>
      <c r="Y326" s="88"/>
      <c r="Z326" s="88"/>
      <c r="AA326" s="88"/>
      <c r="AB326" s="88"/>
      <c r="AC326" s="88"/>
      <c r="AD326" s="88"/>
      <c r="AE326" s="88"/>
      <c r="AF326" s="89"/>
      <c r="AG326" s="90"/>
      <c r="AH326" s="90"/>
      <c r="AI326" s="90"/>
      <c r="AJ326" s="90"/>
      <c r="AK326" s="90"/>
      <c r="AL326" s="90"/>
      <c r="AM326" s="89"/>
      <c r="AN326" s="90"/>
      <c r="AO326" s="90"/>
      <c r="AV326" s="18"/>
    </row>
    <row r="327" spans="2:48" ht="15.75" x14ac:dyDescent="0.25">
      <c r="B327" s="21"/>
      <c r="C327" s="88"/>
      <c r="D327" s="88"/>
      <c r="E327" s="88"/>
      <c r="F327" s="88"/>
      <c r="G327" s="88"/>
      <c r="H327" s="22"/>
      <c r="I327" s="88"/>
      <c r="J327" s="88"/>
      <c r="K327" s="88"/>
      <c r="L327" s="88"/>
      <c r="M327" s="88"/>
      <c r="N327" s="88"/>
      <c r="O327" s="88"/>
      <c r="P327" s="88"/>
      <c r="Q327" s="88"/>
      <c r="R327" s="88"/>
      <c r="S327" s="88"/>
      <c r="T327" s="88"/>
      <c r="U327" s="88"/>
      <c r="V327" s="88"/>
      <c r="W327" s="88"/>
      <c r="X327" s="88"/>
      <c r="Y327" s="88"/>
      <c r="Z327" s="88"/>
      <c r="AA327" s="88"/>
      <c r="AB327" s="88"/>
      <c r="AC327" s="88"/>
      <c r="AD327" s="88"/>
      <c r="AE327" s="88"/>
      <c r="AF327" s="89"/>
      <c r="AG327" s="90"/>
      <c r="AH327" s="90"/>
      <c r="AI327" s="90"/>
      <c r="AJ327" s="90"/>
      <c r="AK327" s="90"/>
      <c r="AL327" s="90"/>
      <c r="AM327" s="89"/>
      <c r="AN327" s="90"/>
      <c r="AO327" s="90"/>
      <c r="AV327" s="18"/>
    </row>
    <row r="328" spans="2:48" ht="15.75" x14ac:dyDescent="0.25">
      <c r="B328" s="21"/>
      <c r="C328" s="88"/>
      <c r="D328" s="88"/>
      <c r="E328" s="88"/>
      <c r="F328" s="88"/>
      <c r="G328" s="88"/>
      <c r="H328" s="22"/>
      <c r="I328" s="88"/>
      <c r="J328" s="88"/>
      <c r="K328" s="88"/>
      <c r="L328" s="88"/>
      <c r="M328" s="88"/>
      <c r="N328" s="88"/>
      <c r="O328" s="88"/>
      <c r="P328" s="88"/>
      <c r="Q328" s="88"/>
      <c r="R328" s="88"/>
      <c r="S328" s="88"/>
      <c r="T328" s="88"/>
      <c r="U328" s="88"/>
      <c r="V328" s="88"/>
      <c r="W328" s="88"/>
      <c r="X328" s="88"/>
      <c r="Y328" s="88"/>
      <c r="Z328" s="88"/>
      <c r="AA328" s="88"/>
      <c r="AB328" s="88"/>
      <c r="AC328" s="88"/>
      <c r="AD328" s="88"/>
      <c r="AE328" s="88"/>
      <c r="AF328" s="89"/>
      <c r="AG328" s="90"/>
      <c r="AH328" s="90"/>
      <c r="AI328" s="90"/>
      <c r="AJ328" s="90"/>
      <c r="AK328" s="90"/>
      <c r="AL328" s="90"/>
      <c r="AM328" s="89"/>
      <c r="AN328" s="90"/>
      <c r="AO328" s="90"/>
      <c r="AV328" s="18"/>
    </row>
    <row r="329" spans="2:48" x14ac:dyDescent="0.25">
      <c r="B329" s="21"/>
      <c r="C329" s="88"/>
      <c r="D329" s="88"/>
      <c r="E329" s="88"/>
      <c r="F329" s="88"/>
      <c r="G329" s="88"/>
      <c r="H329" s="22"/>
      <c r="I329" s="88"/>
      <c r="J329" s="88"/>
      <c r="K329" s="88"/>
      <c r="L329" s="88"/>
      <c r="M329" s="88"/>
      <c r="N329" s="88"/>
      <c r="O329" s="88"/>
      <c r="P329" s="88"/>
      <c r="Q329" s="88"/>
      <c r="R329" s="88"/>
      <c r="S329" s="88"/>
      <c r="T329" s="88"/>
      <c r="U329" s="88"/>
      <c r="V329" s="88"/>
      <c r="W329" s="88"/>
      <c r="X329" s="88"/>
      <c r="Y329" s="88"/>
      <c r="Z329" s="88"/>
      <c r="AA329" s="88"/>
      <c r="AB329" s="88"/>
      <c r="AC329" s="88"/>
      <c r="AD329" s="88"/>
      <c r="AE329" s="88"/>
      <c r="AF329" s="89"/>
      <c r="AG329" s="90"/>
      <c r="AH329" s="90"/>
      <c r="AI329" s="90"/>
      <c r="AJ329" s="90"/>
      <c r="AK329" s="90"/>
      <c r="AL329" s="90"/>
      <c r="AM329" s="89"/>
      <c r="AN329" s="90"/>
      <c r="AO329" s="90"/>
    </row>
    <row r="330" spans="2:48" x14ac:dyDescent="0.25">
      <c r="B330" s="21"/>
      <c r="C330" s="88"/>
      <c r="D330" s="88"/>
      <c r="E330" s="88"/>
      <c r="F330" s="88"/>
      <c r="G330" s="88"/>
      <c r="H330" s="22"/>
      <c r="I330" s="88"/>
      <c r="J330" s="88"/>
      <c r="K330" s="88"/>
      <c r="L330" s="88"/>
      <c r="M330" s="88"/>
      <c r="N330" s="88"/>
      <c r="O330" s="88"/>
      <c r="P330" s="88"/>
      <c r="Q330" s="88"/>
      <c r="R330" s="88"/>
      <c r="S330" s="88"/>
      <c r="T330" s="88"/>
      <c r="U330" s="88"/>
      <c r="V330" s="88"/>
      <c r="W330" s="88"/>
      <c r="X330" s="88"/>
      <c r="Y330" s="88"/>
      <c r="Z330" s="88"/>
      <c r="AA330" s="88"/>
      <c r="AB330" s="88"/>
      <c r="AC330" s="88"/>
      <c r="AD330" s="88"/>
      <c r="AE330" s="88"/>
      <c r="AF330" s="89"/>
      <c r="AG330" s="90"/>
      <c r="AH330" s="90"/>
      <c r="AI330" s="90"/>
      <c r="AJ330" s="90"/>
      <c r="AK330" s="90"/>
      <c r="AL330" s="90"/>
      <c r="AM330" s="89"/>
      <c r="AN330" s="90"/>
      <c r="AO330" s="90"/>
    </row>
    <row r="331" spans="2:48" x14ac:dyDescent="0.25">
      <c r="B331" s="21"/>
      <c r="C331" s="88"/>
      <c r="D331" s="88"/>
      <c r="E331" s="88"/>
      <c r="F331" s="88"/>
      <c r="G331" s="88"/>
      <c r="H331" s="22"/>
      <c r="I331" s="88"/>
      <c r="J331" s="88"/>
      <c r="K331" s="88"/>
      <c r="L331" s="88"/>
      <c r="M331" s="88"/>
      <c r="N331" s="88"/>
      <c r="O331" s="88"/>
      <c r="P331" s="88"/>
      <c r="Q331" s="88"/>
      <c r="R331" s="88"/>
      <c r="S331" s="88"/>
      <c r="T331" s="88"/>
      <c r="U331" s="88"/>
      <c r="V331" s="88"/>
      <c r="W331" s="88"/>
      <c r="X331" s="88"/>
      <c r="Y331" s="88"/>
      <c r="Z331" s="88"/>
      <c r="AA331" s="88"/>
      <c r="AB331" s="88"/>
      <c r="AC331" s="88"/>
      <c r="AD331" s="88"/>
      <c r="AE331" s="88"/>
      <c r="AF331" s="89"/>
      <c r="AG331" s="90"/>
      <c r="AH331" s="90"/>
      <c r="AI331" s="90"/>
      <c r="AJ331" s="90"/>
      <c r="AK331" s="90"/>
      <c r="AL331" s="90"/>
      <c r="AM331" s="89"/>
      <c r="AN331" s="90"/>
      <c r="AO331" s="90"/>
    </row>
    <row r="332" spans="2:48" x14ac:dyDescent="0.25">
      <c r="B332" s="21"/>
      <c r="C332" s="88"/>
      <c r="D332" s="88"/>
      <c r="E332" s="88"/>
      <c r="F332" s="88"/>
      <c r="G332" s="88"/>
      <c r="H332" s="22"/>
      <c r="I332" s="88"/>
      <c r="J332" s="88"/>
      <c r="K332" s="88"/>
      <c r="L332" s="88"/>
      <c r="M332" s="88"/>
      <c r="N332" s="88"/>
      <c r="O332" s="88"/>
      <c r="P332" s="88"/>
      <c r="Q332" s="88"/>
      <c r="R332" s="88"/>
      <c r="S332" s="88"/>
      <c r="T332" s="88"/>
      <c r="U332" s="88"/>
      <c r="V332" s="88"/>
      <c r="W332" s="88"/>
      <c r="X332" s="88"/>
      <c r="Y332" s="88"/>
      <c r="Z332" s="88"/>
      <c r="AA332" s="88"/>
      <c r="AB332" s="88"/>
      <c r="AC332" s="88"/>
      <c r="AD332" s="88"/>
      <c r="AE332" s="88"/>
      <c r="AF332" s="89"/>
      <c r="AG332" s="90"/>
      <c r="AH332" s="90"/>
      <c r="AI332" s="90"/>
      <c r="AJ332" s="90"/>
      <c r="AK332" s="90"/>
      <c r="AL332" s="90"/>
      <c r="AM332" s="89"/>
      <c r="AN332" s="90"/>
      <c r="AO332" s="90"/>
    </row>
    <row r="333" spans="2:48" x14ac:dyDescent="0.25">
      <c r="B333" s="21"/>
      <c r="C333" s="88"/>
      <c r="D333" s="88"/>
      <c r="E333" s="88"/>
      <c r="F333" s="88"/>
      <c r="G333" s="88"/>
      <c r="H333" s="22"/>
      <c r="I333" s="88"/>
      <c r="J333" s="88"/>
      <c r="K333" s="88"/>
      <c r="L333" s="88"/>
      <c r="M333" s="88"/>
      <c r="N333" s="88"/>
      <c r="O333" s="88"/>
      <c r="P333" s="88"/>
      <c r="Q333" s="88"/>
      <c r="R333" s="88"/>
      <c r="S333" s="88"/>
      <c r="T333" s="88"/>
      <c r="U333" s="88"/>
      <c r="V333" s="88"/>
      <c r="W333" s="88"/>
      <c r="X333" s="88"/>
      <c r="Y333" s="88"/>
      <c r="Z333" s="88"/>
      <c r="AA333" s="88"/>
      <c r="AB333" s="88"/>
      <c r="AC333" s="88"/>
      <c r="AD333" s="88"/>
      <c r="AE333" s="88"/>
      <c r="AF333" s="89"/>
      <c r="AG333" s="90"/>
      <c r="AH333" s="90"/>
      <c r="AI333" s="90"/>
      <c r="AJ333" s="90"/>
      <c r="AK333" s="90"/>
      <c r="AL333" s="90"/>
      <c r="AM333" s="89"/>
      <c r="AN333" s="90"/>
      <c r="AO333" s="90"/>
    </row>
    <row r="334" spans="2:48" x14ac:dyDescent="0.25">
      <c r="B334" s="21"/>
      <c r="C334" s="88"/>
      <c r="D334" s="88"/>
      <c r="E334" s="88"/>
      <c r="F334" s="88"/>
      <c r="G334" s="88"/>
      <c r="H334" s="22"/>
      <c r="I334" s="88"/>
      <c r="J334" s="88"/>
      <c r="K334" s="88"/>
      <c r="L334" s="88"/>
      <c r="M334" s="88"/>
      <c r="N334" s="88"/>
      <c r="O334" s="88"/>
      <c r="P334" s="88"/>
      <c r="Q334" s="88"/>
      <c r="R334" s="88"/>
      <c r="S334" s="88"/>
      <c r="T334" s="88"/>
      <c r="U334" s="88"/>
      <c r="V334" s="88"/>
      <c r="W334" s="88"/>
      <c r="X334" s="88"/>
      <c r="Y334" s="88"/>
      <c r="Z334" s="88"/>
      <c r="AA334" s="88"/>
      <c r="AB334" s="88"/>
      <c r="AC334" s="88"/>
      <c r="AD334" s="88"/>
      <c r="AE334" s="88"/>
      <c r="AF334" s="89"/>
      <c r="AG334" s="90"/>
      <c r="AH334" s="90"/>
      <c r="AI334" s="90"/>
      <c r="AJ334" s="90"/>
      <c r="AK334" s="90"/>
      <c r="AL334" s="90"/>
      <c r="AM334" s="89"/>
      <c r="AN334" s="90"/>
      <c r="AO334" s="90"/>
    </row>
    <row r="335" spans="2:48" x14ac:dyDescent="0.25">
      <c r="B335" s="21"/>
      <c r="C335" s="88"/>
      <c r="D335" s="88"/>
      <c r="E335" s="88"/>
      <c r="F335" s="88"/>
      <c r="G335" s="88"/>
      <c r="H335" s="22"/>
      <c r="I335" s="88"/>
      <c r="J335" s="88"/>
      <c r="K335" s="88"/>
      <c r="L335" s="88"/>
      <c r="M335" s="88"/>
      <c r="N335" s="88"/>
      <c r="O335" s="88"/>
      <c r="P335" s="88"/>
      <c r="Q335" s="88"/>
      <c r="R335" s="88"/>
      <c r="S335" s="88"/>
      <c r="T335" s="88"/>
      <c r="U335" s="88"/>
      <c r="V335" s="88"/>
      <c r="W335" s="88"/>
      <c r="X335" s="88"/>
      <c r="Y335" s="88"/>
      <c r="Z335" s="88"/>
      <c r="AA335" s="88"/>
      <c r="AB335" s="88"/>
      <c r="AC335" s="88"/>
      <c r="AD335" s="88"/>
      <c r="AE335" s="88"/>
      <c r="AF335" s="89"/>
      <c r="AG335" s="90"/>
      <c r="AH335" s="90"/>
      <c r="AI335" s="90"/>
      <c r="AJ335" s="90"/>
      <c r="AK335" s="90"/>
      <c r="AL335" s="90"/>
      <c r="AM335" s="89"/>
      <c r="AN335" s="90"/>
      <c r="AO335" s="90"/>
    </row>
    <row r="336" spans="2:48" x14ac:dyDescent="0.25">
      <c r="B336" s="21"/>
      <c r="C336" s="88"/>
      <c r="D336" s="88"/>
      <c r="E336" s="88"/>
      <c r="F336" s="88"/>
      <c r="G336" s="88"/>
      <c r="H336" s="22"/>
      <c r="I336" s="88"/>
      <c r="J336" s="88"/>
      <c r="K336" s="88"/>
      <c r="L336" s="88"/>
      <c r="M336" s="88"/>
      <c r="N336" s="88"/>
      <c r="O336" s="88"/>
      <c r="P336" s="88"/>
      <c r="Q336" s="88"/>
      <c r="R336" s="88"/>
      <c r="S336" s="88"/>
      <c r="T336" s="88"/>
      <c r="U336" s="88"/>
      <c r="V336" s="88"/>
      <c r="W336" s="88"/>
      <c r="X336" s="88"/>
      <c r="Y336" s="88"/>
      <c r="Z336" s="88"/>
      <c r="AA336" s="88"/>
      <c r="AB336" s="88"/>
      <c r="AC336" s="88"/>
      <c r="AD336" s="88"/>
      <c r="AE336" s="88"/>
      <c r="AF336" s="89"/>
      <c r="AG336" s="90"/>
      <c r="AH336" s="90"/>
      <c r="AI336" s="90"/>
      <c r="AJ336" s="90"/>
      <c r="AK336" s="90"/>
      <c r="AL336" s="90"/>
      <c r="AM336" s="89"/>
      <c r="AN336" s="90"/>
      <c r="AO336" s="90"/>
    </row>
    <row r="337" spans="2:41" x14ac:dyDescent="0.25">
      <c r="B337" s="21"/>
      <c r="C337" s="88"/>
      <c r="D337" s="88"/>
      <c r="E337" s="88"/>
      <c r="F337" s="88"/>
      <c r="G337" s="88"/>
      <c r="H337" s="22"/>
      <c r="I337" s="88"/>
      <c r="J337" s="88"/>
      <c r="K337" s="88"/>
      <c r="L337" s="88"/>
      <c r="M337" s="88"/>
      <c r="N337" s="88"/>
      <c r="O337" s="88"/>
      <c r="P337" s="88"/>
      <c r="Q337" s="88"/>
      <c r="R337" s="88"/>
      <c r="S337" s="88"/>
      <c r="T337" s="88"/>
      <c r="U337" s="88"/>
      <c r="V337" s="88"/>
      <c r="W337" s="88"/>
      <c r="X337" s="88"/>
      <c r="Y337" s="88"/>
      <c r="Z337" s="88"/>
      <c r="AA337" s="88"/>
      <c r="AB337" s="88"/>
      <c r="AC337" s="88"/>
      <c r="AD337" s="88"/>
      <c r="AE337" s="88"/>
      <c r="AF337" s="89"/>
      <c r="AG337" s="90"/>
      <c r="AH337" s="90"/>
      <c r="AI337" s="90"/>
      <c r="AJ337" s="90"/>
      <c r="AK337" s="90"/>
      <c r="AL337" s="90"/>
      <c r="AM337" s="89"/>
      <c r="AN337" s="90"/>
      <c r="AO337" s="90"/>
    </row>
    <row r="338" spans="2:41" x14ac:dyDescent="0.25">
      <c r="B338" s="21"/>
      <c r="C338" s="88"/>
      <c r="D338" s="88"/>
      <c r="E338" s="88"/>
      <c r="F338" s="88"/>
      <c r="G338" s="88"/>
      <c r="H338" s="22"/>
      <c r="I338" s="88"/>
      <c r="J338" s="88"/>
      <c r="K338" s="88"/>
      <c r="L338" s="88"/>
      <c r="M338" s="88"/>
      <c r="N338" s="88"/>
      <c r="O338" s="88"/>
      <c r="P338" s="88"/>
      <c r="Q338" s="88"/>
      <c r="R338" s="88"/>
      <c r="S338" s="88"/>
      <c r="T338" s="88"/>
      <c r="U338" s="88"/>
      <c r="V338" s="88"/>
      <c r="W338" s="88"/>
      <c r="X338" s="88"/>
      <c r="Y338" s="88"/>
      <c r="Z338" s="88"/>
      <c r="AA338" s="88"/>
      <c r="AB338" s="88"/>
      <c r="AC338" s="88"/>
      <c r="AD338" s="88"/>
      <c r="AE338" s="88"/>
      <c r="AF338" s="89"/>
      <c r="AG338" s="90"/>
      <c r="AH338" s="90"/>
      <c r="AI338" s="90"/>
      <c r="AJ338" s="90"/>
      <c r="AK338" s="90"/>
      <c r="AL338" s="90"/>
      <c r="AM338" s="89"/>
      <c r="AN338" s="90"/>
      <c r="AO338" s="90"/>
    </row>
    <row r="339" spans="2:41" x14ac:dyDescent="0.25">
      <c r="B339" s="21"/>
      <c r="C339" s="88"/>
      <c r="D339" s="88"/>
      <c r="E339" s="88"/>
      <c r="F339" s="88"/>
      <c r="G339" s="88"/>
      <c r="H339" s="22"/>
      <c r="I339" s="88"/>
      <c r="J339" s="88"/>
      <c r="K339" s="88"/>
      <c r="L339" s="88"/>
      <c r="M339" s="88"/>
      <c r="N339" s="88"/>
      <c r="O339" s="88"/>
      <c r="P339" s="88"/>
      <c r="Q339" s="88"/>
      <c r="R339" s="88"/>
      <c r="S339" s="88"/>
      <c r="T339" s="88"/>
      <c r="U339" s="88"/>
      <c r="V339" s="88"/>
      <c r="W339" s="88"/>
      <c r="X339" s="88"/>
      <c r="Y339" s="88"/>
      <c r="Z339" s="88"/>
      <c r="AA339" s="88"/>
      <c r="AB339" s="88"/>
      <c r="AC339" s="88"/>
      <c r="AD339" s="88"/>
      <c r="AE339" s="88"/>
      <c r="AF339" s="89"/>
      <c r="AG339" s="90"/>
      <c r="AH339" s="90"/>
      <c r="AI339" s="90"/>
      <c r="AJ339" s="90"/>
      <c r="AK339" s="90"/>
      <c r="AL339" s="90"/>
      <c r="AM339" s="89"/>
      <c r="AN339" s="90"/>
      <c r="AO339" s="90"/>
    </row>
    <row r="340" spans="2:41" x14ac:dyDescent="0.25">
      <c r="B340" s="21"/>
      <c r="C340" s="88"/>
      <c r="D340" s="88"/>
      <c r="E340" s="88"/>
      <c r="F340" s="88"/>
      <c r="G340" s="88"/>
      <c r="H340" s="22"/>
      <c r="I340" s="88"/>
      <c r="J340" s="88"/>
      <c r="K340" s="88"/>
      <c r="L340" s="88"/>
      <c r="M340" s="88"/>
      <c r="N340" s="88"/>
      <c r="O340" s="88"/>
      <c r="P340" s="88"/>
      <c r="Q340" s="88"/>
      <c r="R340" s="88"/>
      <c r="S340" s="88"/>
      <c r="T340" s="88"/>
      <c r="U340" s="88"/>
      <c r="V340" s="88"/>
      <c r="W340" s="88"/>
      <c r="X340" s="88"/>
      <c r="Y340" s="88"/>
      <c r="Z340" s="88"/>
      <c r="AA340" s="88"/>
      <c r="AB340" s="88"/>
      <c r="AC340" s="88"/>
      <c r="AD340" s="88"/>
      <c r="AE340" s="88"/>
      <c r="AF340" s="89"/>
      <c r="AG340" s="90"/>
      <c r="AH340" s="90"/>
      <c r="AI340" s="90"/>
      <c r="AJ340" s="90"/>
      <c r="AK340" s="90"/>
      <c r="AL340" s="90"/>
      <c r="AM340" s="89"/>
      <c r="AN340" s="90"/>
      <c r="AO340" s="90"/>
    </row>
    <row r="341" spans="2:41" x14ac:dyDescent="0.25">
      <c r="B341" s="21"/>
      <c r="C341" s="88"/>
      <c r="D341" s="88"/>
      <c r="E341" s="88"/>
      <c r="F341" s="88"/>
      <c r="G341" s="88"/>
      <c r="H341" s="22"/>
      <c r="I341" s="88"/>
      <c r="J341" s="88"/>
      <c r="K341" s="88"/>
      <c r="L341" s="88"/>
      <c r="M341" s="88"/>
      <c r="N341" s="88"/>
      <c r="O341" s="88"/>
      <c r="P341" s="88"/>
      <c r="Q341" s="88"/>
      <c r="R341" s="88"/>
      <c r="S341" s="88"/>
      <c r="T341" s="88"/>
      <c r="U341" s="88"/>
      <c r="V341" s="88"/>
      <c r="W341" s="88"/>
      <c r="X341" s="88"/>
      <c r="Y341" s="88"/>
      <c r="Z341" s="88"/>
      <c r="AA341" s="88"/>
      <c r="AB341" s="88"/>
      <c r="AC341" s="88"/>
      <c r="AD341" s="88"/>
      <c r="AE341" s="88"/>
      <c r="AF341" s="89"/>
      <c r="AG341" s="90"/>
      <c r="AH341" s="90"/>
      <c r="AI341" s="90"/>
      <c r="AJ341" s="90"/>
      <c r="AK341" s="90"/>
      <c r="AL341" s="90"/>
      <c r="AM341" s="89"/>
      <c r="AN341" s="90"/>
      <c r="AO341" s="90"/>
    </row>
    <row r="342" spans="2:41" x14ac:dyDescent="0.25">
      <c r="B342" s="21"/>
      <c r="C342" s="88"/>
      <c r="D342" s="88"/>
      <c r="E342" s="88"/>
      <c r="F342" s="88"/>
      <c r="G342" s="88"/>
      <c r="H342" s="22"/>
      <c r="I342" s="88"/>
      <c r="J342" s="88"/>
      <c r="K342" s="88"/>
      <c r="L342" s="88"/>
      <c r="M342" s="88"/>
      <c r="N342" s="88"/>
      <c r="O342" s="88"/>
      <c r="P342" s="88"/>
      <c r="Q342" s="88"/>
      <c r="R342" s="88"/>
      <c r="S342" s="88"/>
      <c r="T342" s="88"/>
      <c r="U342" s="88"/>
      <c r="V342" s="88"/>
      <c r="W342" s="88"/>
      <c r="X342" s="88"/>
      <c r="Y342" s="88"/>
      <c r="Z342" s="88"/>
      <c r="AA342" s="88"/>
      <c r="AB342" s="88"/>
      <c r="AC342" s="88"/>
      <c r="AD342" s="88"/>
      <c r="AE342" s="88"/>
      <c r="AF342" s="89"/>
      <c r="AG342" s="90"/>
      <c r="AH342" s="90"/>
      <c r="AI342" s="90"/>
      <c r="AJ342" s="90"/>
      <c r="AK342" s="90"/>
      <c r="AL342" s="90"/>
      <c r="AM342" s="89"/>
      <c r="AN342" s="90"/>
      <c r="AO342" s="90"/>
    </row>
    <row r="343" spans="2:41" x14ac:dyDescent="0.25">
      <c r="B343" s="21"/>
      <c r="C343" s="88"/>
      <c r="D343" s="88"/>
      <c r="E343" s="88"/>
      <c r="F343" s="88"/>
      <c r="G343" s="88"/>
      <c r="H343" s="22"/>
      <c r="I343" s="88"/>
      <c r="J343" s="88"/>
      <c r="K343" s="88"/>
      <c r="L343" s="88"/>
      <c r="M343" s="88"/>
      <c r="N343" s="88"/>
      <c r="O343" s="88"/>
      <c r="P343" s="88"/>
      <c r="Q343" s="88"/>
      <c r="R343" s="88"/>
      <c r="S343" s="88"/>
      <c r="T343" s="88"/>
      <c r="U343" s="88"/>
      <c r="V343" s="88"/>
      <c r="W343" s="88"/>
      <c r="X343" s="88"/>
      <c r="Y343" s="88"/>
      <c r="Z343" s="88"/>
      <c r="AA343" s="88"/>
      <c r="AB343" s="88"/>
      <c r="AC343" s="88"/>
      <c r="AD343" s="88"/>
      <c r="AE343" s="88"/>
      <c r="AF343" s="89"/>
      <c r="AG343" s="90"/>
      <c r="AH343" s="90"/>
      <c r="AI343" s="90"/>
      <c r="AJ343" s="90"/>
      <c r="AK343" s="90"/>
      <c r="AL343" s="90"/>
      <c r="AM343" s="89"/>
      <c r="AN343" s="90"/>
      <c r="AO343" s="90"/>
    </row>
    <row r="344" spans="2:41" x14ac:dyDescent="0.25">
      <c r="B344" s="21"/>
      <c r="C344" s="88"/>
      <c r="D344" s="88"/>
      <c r="E344" s="88"/>
      <c r="F344" s="88"/>
      <c r="G344" s="88"/>
      <c r="H344" s="22"/>
      <c r="I344" s="88"/>
      <c r="J344" s="88"/>
      <c r="K344" s="88"/>
      <c r="L344" s="88"/>
      <c r="M344" s="88"/>
      <c r="N344" s="88"/>
      <c r="O344" s="88"/>
      <c r="P344" s="88"/>
      <c r="Q344" s="88"/>
      <c r="R344" s="88"/>
      <c r="S344" s="88"/>
      <c r="T344" s="88"/>
      <c r="U344" s="88"/>
      <c r="V344" s="88"/>
      <c r="W344" s="88"/>
      <c r="X344" s="88"/>
      <c r="Y344" s="88"/>
      <c r="Z344" s="88"/>
      <c r="AA344" s="88"/>
      <c r="AB344" s="88"/>
      <c r="AC344" s="88"/>
      <c r="AD344" s="88"/>
      <c r="AE344" s="88"/>
      <c r="AF344" s="89"/>
      <c r="AG344" s="90"/>
      <c r="AH344" s="90"/>
      <c r="AI344" s="90"/>
      <c r="AJ344" s="90"/>
      <c r="AK344" s="90"/>
      <c r="AL344" s="90"/>
      <c r="AM344" s="89"/>
      <c r="AN344" s="90"/>
      <c r="AO344" s="90"/>
    </row>
    <row r="345" spans="2:41" x14ac:dyDescent="0.25">
      <c r="B345" s="21"/>
      <c r="C345" s="88"/>
      <c r="D345" s="88"/>
      <c r="E345" s="88"/>
      <c r="F345" s="88"/>
      <c r="G345" s="88"/>
      <c r="H345" s="22"/>
      <c r="I345" s="88"/>
      <c r="J345" s="88"/>
      <c r="K345" s="88"/>
      <c r="L345" s="88"/>
      <c r="M345" s="88"/>
      <c r="N345" s="88"/>
      <c r="O345" s="88"/>
      <c r="P345" s="88"/>
      <c r="Q345" s="88"/>
      <c r="R345" s="88"/>
      <c r="S345" s="88"/>
      <c r="T345" s="88"/>
      <c r="U345" s="88"/>
      <c r="V345" s="88"/>
      <c r="W345" s="88"/>
      <c r="X345" s="88"/>
      <c r="Y345" s="88"/>
      <c r="Z345" s="88"/>
      <c r="AA345" s="88"/>
      <c r="AB345" s="88"/>
      <c r="AC345" s="88"/>
      <c r="AD345" s="88"/>
      <c r="AE345" s="88"/>
      <c r="AF345" s="89"/>
      <c r="AG345" s="90"/>
      <c r="AH345" s="90"/>
      <c r="AI345" s="90"/>
      <c r="AJ345" s="90"/>
      <c r="AK345" s="90"/>
      <c r="AL345" s="90"/>
      <c r="AM345" s="89"/>
      <c r="AN345" s="90"/>
      <c r="AO345" s="90"/>
    </row>
    <row r="346" spans="2:41" x14ac:dyDescent="0.25">
      <c r="B346" s="21"/>
      <c r="C346" s="88"/>
      <c r="D346" s="88"/>
      <c r="E346" s="88"/>
      <c r="F346" s="88"/>
      <c r="G346" s="88"/>
      <c r="H346" s="22"/>
      <c r="I346" s="88"/>
      <c r="J346" s="88"/>
      <c r="K346" s="88"/>
      <c r="L346" s="88"/>
      <c r="M346" s="88"/>
      <c r="N346" s="88"/>
      <c r="O346" s="88"/>
      <c r="P346" s="88"/>
      <c r="Q346" s="88"/>
      <c r="R346" s="88"/>
      <c r="S346" s="88"/>
      <c r="T346" s="88"/>
      <c r="U346" s="88"/>
      <c r="V346" s="88"/>
      <c r="W346" s="88"/>
      <c r="X346" s="88"/>
      <c r="Y346" s="88"/>
      <c r="Z346" s="88"/>
      <c r="AA346" s="88"/>
      <c r="AB346" s="88"/>
      <c r="AC346" s="88"/>
      <c r="AD346" s="88"/>
      <c r="AE346" s="88"/>
      <c r="AF346" s="89"/>
      <c r="AG346" s="90"/>
      <c r="AH346" s="90"/>
      <c r="AI346" s="90"/>
      <c r="AJ346" s="90"/>
      <c r="AK346" s="90"/>
      <c r="AL346" s="90"/>
      <c r="AM346" s="89"/>
      <c r="AN346" s="90"/>
      <c r="AO346" s="90"/>
    </row>
    <row r="347" spans="2:41" x14ac:dyDescent="0.25">
      <c r="B347" s="21"/>
      <c r="C347" s="88"/>
      <c r="D347" s="88"/>
      <c r="E347" s="88"/>
      <c r="F347" s="88"/>
      <c r="G347" s="88"/>
      <c r="H347" s="22"/>
      <c r="I347" s="88"/>
      <c r="J347" s="88"/>
      <c r="K347" s="88"/>
      <c r="L347" s="88"/>
      <c r="M347" s="88"/>
      <c r="N347" s="88"/>
      <c r="O347" s="88"/>
      <c r="P347" s="88"/>
      <c r="Q347" s="88"/>
      <c r="R347" s="88"/>
      <c r="S347" s="88"/>
      <c r="T347" s="88"/>
      <c r="U347" s="88"/>
      <c r="V347" s="88"/>
      <c r="W347" s="88"/>
      <c r="X347" s="88"/>
      <c r="Y347" s="88"/>
      <c r="Z347" s="88"/>
      <c r="AA347" s="88"/>
      <c r="AB347" s="88"/>
      <c r="AC347" s="88"/>
      <c r="AD347" s="88"/>
      <c r="AE347" s="88"/>
      <c r="AF347" s="89"/>
      <c r="AG347" s="90"/>
      <c r="AH347" s="90"/>
      <c r="AI347" s="90"/>
      <c r="AJ347" s="90"/>
      <c r="AK347" s="90"/>
      <c r="AL347" s="90"/>
      <c r="AM347" s="89"/>
      <c r="AN347" s="90"/>
      <c r="AO347" s="90"/>
    </row>
    <row r="348" spans="2:41" x14ac:dyDescent="0.25">
      <c r="B348" s="21"/>
      <c r="C348" s="88"/>
      <c r="D348" s="88"/>
      <c r="E348" s="88"/>
      <c r="F348" s="88"/>
      <c r="G348" s="88"/>
      <c r="H348" s="22"/>
      <c r="I348" s="88"/>
      <c r="J348" s="88"/>
      <c r="K348" s="88"/>
      <c r="L348" s="88"/>
      <c r="M348" s="88"/>
      <c r="N348" s="88"/>
      <c r="O348" s="88"/>
      <c r="P348" s="88"/>
      <c r="Q348" s="88"/>
      <c r="R348" s="88"/>
      <c r="S348" s="88"/>
      <c r="T348" s="88"/>
      <c r="U348" s="88"/>
      <c r="V348" s="88"/>
      <c r="W348" s="88"/>
      <c r="X348" s="88"/>
      <c r="Y348" s="88"/>
      <c r="Z348" s="88"/>
      <c r="AA348" s="88"/>
      <c r="AB348" s="88"/>
      <c r="AC348" s="88"/>
      <c r="AD348" s="88"/>
      <c r="AE348" s="88"/>
      <c r="AF348" s="89"/>
      <c r="AG348" s="90"/>
      <c r="AH348" s="90"/>
      <c r="AI348" s="90"/>
      <c r="AJ348" s="90"/>
      <c r="AK348" s="90"/>
      <c r="AL348" s="90"/>
      <c r="AM348" s="89"/>
      <c r="AN348" s="90"/>
      <c r="AO348" s="90"/>
    </row>
    <row r="349" spans="2:41" x14ac:dyDescent="0.25">
      <c r="B349" s="21"/>
      <c r="C349" s="88"/>
      <c r="D349" s="88"/>
      <c r="E349" s="88"/>
      <c r="F349" s="88"/>
      <c r="G349" s="88"/>
      <c r="H349" s="22"/>
      <c r="I349" s="88"/>
      <c r="J349" s="88"/>
      <c r="K349" s="88"/>
      <c r="L349" s="88"/>
      <c r="M349" s="88"/>
      <c r="N349" s="88"/>
      <c r="O349" s="88"/>
      <c r="P349" s="88"/>
      <c r="Q349" s="88"/>
      <c r="R349" s="88"/>
      <c r="S349" s="88"/>
      <c r="T349" s="88"/>
      <c r="U349" s="88"/>
      <c r="V349" s="88"/>
      <c r="W349" s="88"/>
      <c r="X349" s="88"/>
      <c r="Y349" s="88"/>
      <c r="Z349" s="88"/>
      <c r="AA349" s="88"/>
      <c r="AB349" s="88"/>
      <c r="AC349" s="88"/>
      <c r="AD349" s="88"/>
      <c r="AE349" s="88"/>
      <c r="AF349" s="89"/>
      <c r="AG349" s="90"/>
      <c r="AH349" s="90"/>
      <c r="AI349" s="90"/>
      <c r="AJ349" s="90"/>
      <c r="AK349" s="90"/>
      <c r="AL349" s="90"/>
      <c r="AM349" s="89"/>
      <c r="AN349" s="90"/>
      <c r="AO349" s="90"/>
    </row>
  </sheetData>
  <mergeCells count="1029">
    <mergeCell ref="AG99:AL99"/>
    <mergeCell ref="AG100:AL100"/>
    <mergeCell ref="AG101:AL101"/>
    <mergeCell ref="AG102:AL102"/>
    <mergeCell ref="AM96:AO96"/>
    <mergeCell ref="AM97:AO97"/>
    <mergeCell ref="AM98:AO98"/>
    <mergeCell ref="AM99:AO99"/>
    <mergeCell ref="AM100:AO100"/>
    <mergeCell ref="AM101:AO101"/>
    <mergeCell ref="AM102:AO102"/>
    <mergeCell ref="J5:AN5"/>
    <mergeCell ref="J6:AN6"/>
    <mergeCell ref="D23:AM23"/>
    <mergeCell ref="AJ26:AN26"/>
    <mergeCell ref="K28:O28"/>
    <mergeCell ref="V28:AD28"/>
    <mergeCell ref="AJ28:AN28"/>
    <mergeCell ref="K32:O32"/>
    <mergeCell ref="K29:O29"/>
    <mergeCell ref="V29:AD29"/>
    <mergeCell ref="V32:AD32"/>
    <mergeCell ref="K85:AN85"/>
    <mergeCell ref="AL87:AM87"/>
    <mergeCell ref="AL89:AO89"/>
    <mergeCell ref="AL90:AO90"/>
    <mergeCell ref="B92:F92"/>
    <mergeCell ref="H92:AE92"/>
    <mergeCell ref="AF92:AL92"/>
    <mergeCell ref="AM92:AO92"/>
    <mergeCell ref="AJ32:AN32"/>
    <mergeCell ref="K33:O33"/>
    <mergeCell ref="V33:AD33"/>
    <mergeCell ref="AJ33:AN33"/>
    <mergeCell ref="W35:AA35"/>
    <mergeCell ref="AJ35:AN35"/>
    <mergeCell ref="AJ29:AN29"/>
    <mergeCell ref="K30:O30"/>
    <mergeCell ref="V30:AD30"/>
    <mergeCell ref="AJ30:AN30"/>
    <mergeCell ref="K31:O31"/>
    <mergeCell ref="V31:AD31"/>
    <mergeCell ref="AJ31:AN31"/>
    <mergeCell ref="C111:G111"/>
    <mergeCell ref="I111:AE111"/>
    <mergeCell ref="AF111:AL111"/>
    <mergeCell ref="AM111:AO111"/>
    <mergeCell ref="C112:G112"/>
    <mergeCell ref="I112:AE112"/>
    <mergeCell ref="AF112:AL112"/>
    <mergeCell ref="AM112:AO112"/>
    <mergeCell ref="C108:G108"/>
    <mergeCell ref="I108:AE108"/>
    <mergeCell ref="AF108:AL108"/>
    <mergeCell ref="AM108:AO108"/>
    <mergeCell ref="C109:G109"/>
    <mergeCell ref="I109:AE109"/>
    <mergeCell ref="AF109:AL109"/>
    <mergeCell ref="AM109:AO109"/>
    <mergeCell ref="AF95:AL95"/>
    <mergeCell ref="AM95:AO95"/>
    <mergeCell ref="C107:G107"/>
    <mergeCell ref="I107:AE107"/>
    <mergeCell ref="AF107:AL107"/>
    <mergeCell ref="AM107:AO107"/>
    <mergeCell ref="I96:AE96"/>
    <mergeCell ref="I97:AE97"/>
    <mergeCell ref="I98:AE98"/>
    <mergeCell ref="I99:AE99"/>
    <mergeCell ref="I100:AE100"/>
    <mergeCell ref="I101:AE101"/>
    <mergeCell ref="I102:AE102"/>
    <mergeCell ref="AG96:AL96"/>
    <mergeCell ref="AG97:AL97"/>
    <mergeCell ref="AG98:AL98"/>
    <mergeCell ref="C117:G117"/>
    <mergeCell ref="I117:AE117"/>
    <mergeCell ref="AF117:AL117"/>
    <mergeCell ref="AM117:AO117"/>
    <mergeCell ref="C118:G118"/>
    <mergeCell ref="I118:AE118"/>
    <mergeCell ref="AF118:AL118"/>
    <mergeCell ref="AM118:AO118"/>
    <mergeCell ref="C115:G115"/>
    <mergeCell ref="I115:AE115"/>
    <mergeCell ref="AF115:AL115"/>
    <mergeCell ref="AM115:AO115"/>
    <mergeCell ref="C116:G116"/>
    <mergeCell ref="I116:AE116"/>
    <mergeCell ref="AF116:AL116"/>
    <mergeCell ref="AM116:AO116"/>
    <mergeCell ref="C113:G113"/>
    <mergeCell ref="I113:AE113"/>
    <mergeCell ref="AF113:AL113"/>
    <mergeCell ref="AM113:AO113"/>
    <mergeCell ref="C114:G114"/>
    <mergeCell ref="I114:AE114"/>
    <mergeCell ref="AF114:AL114"/>
    <mergeCell ref="AM114:AO114"/>
    <mergeCell ref="C123:G123"/>
    <mergeCell ref="I123:AE123"/>
    <mergeCell ref="AF123:AL123"/>
    <mergeCell ref="AM123:AO123"/>
    <mergeCell ref="C124:G124"/>
    <mergeCell ref="I124:AE124"/>
    <mergeCell ref="AF124:AL124"/>
    <mergeCell ref="AM124:AO124"/>
    <mergeCell ref="C121:G121"/>
    <mergeCell ref="I121:AE121"/>
    <mergeCell ref="AF121:AL121"/>
    <mergeCell ref="AM121:AO121"/>
    <mergeCell ref="C122:G122"/>
    <mergeCell ref="I122:AE122"/>
    <mergeCell ref="AF122:AL122"/>
    <mergeCell ref="AM122:AO122"/>
    <mergeCell ref="C119:G119"/>
    <mergeCell ref="I119:AE119"/>
    <mergeCell ref="AF119:AL119"/>
    <mergeCell ref="AM119:AO119"/>
    <mergeCell ref="C120:G120"/>
    <mergeCell ref="I120:AE120"/>
    <mergeCell ref="AF120:AL120"/>
    <mergeCell ref="AM120:AO120"/>
    <mergeCell ref="C129:G129"/>
    <mergeCell ref="I129:AE129"/>
    <mergeCell ref="AF129:AL129"/>
    <mergeCell ref="AM129:AO129"/>
    <mergeCell ref="C130:G130"/>
    <mergeCell ref="I130:AE130"/>
    <mergeCell ref="AF130:AL130"/>
    <mergeCell ref="AM130:AO130"/>
    <mergeCell ref="C127:G127"/>
    <mergeCell ref="I127:AE127"/>
    <mergeCell ref="AF127:AL127"/>
    <mergeCell ref="AM127:AO127"/>
    <mergeCell ref="C128:G128"/>
    <mergeCell ref="I128:AE128"/>
    <mergeCell ref="AF128:AL128"/>
    <mergeCell ref="AM128:AO128"/>
    <mergeCell ref="C125:G125"/>
    <mergeCell ref="I125:AE125"/>
    <mergeCell ref="AF125:AL125"/>
    <mergeCell ref="AM125:AO125"/>
    <mergeCell ref="C126:G126"/>
    <mergeCell ref="I126:AE126"/>
    <mergeCell ref="AF126:AL126"/>
    <mergeCell ref="AM126:AO126"/>
    <mergeCell ref="C135:G135"/>
    <mergeCell ref="I135:AE135"/>
    <mergeCell ref="AF135:AL135"/>
    <mergeCell ref="AM135:AO135"/>
    <mergeCell ref="C136:G136"/>
    <mergeCell ref="I136:AE136"/>
    <mergeCell ref="AF136:AL136"/>
    <mergeCell ref="AM136:AO136"/>
    <mergeCell ref="C133:G133"/>
    <mergeCell ref="I133:AE133"/>
    <mergeCell ref="AF133:AL133"/>
    <mergeCell ref="AM133:AO133"/>
    <mergeCell ref="C134:G134"/>
    <mergeCell ref="I134:AE134"/>
    <mergeCell ref="AF134:AL134"/>
    <mergeCell ref="AM134:AO134"/>
    <mergeCell ref="C131:G131"/>
    <mergeCell ref="I131:AE131"/>
    <mergeCell ref="AF131:AL131"/>
    <mergeCell ref="AM131:AO131"/>
    <mergeCell ref="C132:G132"/>
    <mergeCell ref="I132:AE132"/>
    <mergeCell ref="AF132:AL132"/>
    <mergeCell ref="AM132:AO132"/>
    <mergeCell ref="C141:G141"/>
    <mergeCell ref="I141:AE141"/>
    <mergeCell ref="AF141:AL141"/>
    <mergeCell ref="AM141:AO141"/>
    <mergeCell ref="C142:G142"/>
    <mergeCell ref="I142:AE142"/>
    <mergeCell ref="AF142:AL142"/>
    <mergeCell ref="AM142:AO142"/>
    <mergeCell ref="C139:G139"/>
    <mergeCell ref="I139:AE139"/>
    <mergeCell ref="AF139:AL139"/>
    <mergeCell ref="AM139:AO139"/>
    <mergeCell ref="C140:G140"/>
    <mergeCell ref="I140:AE140"/>
    <mergeCell ref="AF140:AL140"/>
    <mergeCell ref="AM140:AO140"/>
    <mergeCell ref="C137:G137"/>
    <mergeCell ref="I137:AE137"/>
    <mergeCell ref="AF137:AL137"/>
    <mergeCell ref="AM137:AO137"/>
    <mergeCell ref="C138:G138"/>
    <mergeCell ref="I138:AE138"/>
    <mergeCell ref="AF138:AL138"/>
    <mergeCell ref="AM138:AO138"/>
    <mergeCell ref="C147:G147"/>
    <mergeCell ref="I147:AE147"/>
    <mergeCell ref="AF147:AL147"/>
    <mergeCell ref="AM147:AO147"/>
    <mergeCell ref="C148:G148"/>
    <mergeCell ref="I148:AE148"/>
    <mergeCell ref="AF148:AL148"/>
    <mergeCell ref="AM148:AO148"/>
    <mergeCell ref="C145:G145"/>
    <mergeCell ref="I145:AE145"/>
    <mergeCell ref="AF145:AL145"/>
    <mergeCell ref="AM145:AO145"/>
    <mergeCell ref="C146:G146"/>
    <mergeCell ref="I146:AE146"/>
    <mergeCell ref="AF146:AL146"/>
    <mergeCell ref="AM146:AO146"/>
    <mergeCell ref="C143:G143"/>
    <mergeCell ref="I143:AE143"/>
    <mergeCell ref="AF143:AL143"/>
    <mergeCell ref="AM143:AO143"/>
    <mergeCell ref="C144:G144"/>
    <mergeCell ref="I144:AE144"/>
    <mergeCell ref="AF144:AL144"/>
    <mergeCell ref="AM144:AO144"/>
    <mergeCell ref="C153:G153"/>
    <mergeCell ref="I153:AE153"/>
    <mergeCell ref="AF153:AL153"/>
    <mergeCell ref="AM153:AO153"/>
    <mergeCell ref="C154:G154"/>
    <mergeCell ref="I154:AE154"/>
    <mergeCell ref="AF154:AL154"/>
    <mergeCell ref="AM154:AO154"/>
    <mergeCell ref="C151:G151"/>
    <mergeCell ref="I151:AE151"/>
    <mergeCell ref="AF151:AL151"/>
    <mergeCell ref="AM151:AO151"/>
    <mergeCell ref="C152:G152"/>
    <mergeCell ref="I152:AE152"/>
    <mergeCell ref="AF152:AL152"/>
    <mergeCell ref="AM152:AO152"/>
    <mergeCell ref="C149:G149"/>
    <mergeCell ref="I149:AE149"/>
    <mergeCell ref="AF149:AL149"/>
    <mergeCell ref="AM149:AO149"/>
    <mergeCell ref="C150:G150"/>
    <mergeCell ref="I150:AE150"/>
    <mergeCell ref="AF150:AL150"/>
    <mergeCell ref="AM150:AO150"/>
    <mergeCell ref="C159:G159"/>
    <mergeCell ref="I159:AE159"/>
    <mergeCell ref="AF159:AL159"/>
    <mergeCell ref="AM159:AO159"/>
    <mergeCell ref="C160:G160"/>
    <mergeCell ref="I160:AE160"/>
    <mergeCell ref="AF160:AL160"/>
    <mergeCell ref="AM160:AO160"/>
    <mergeCell ref="C157:G157"/>
    <mergeCell ref="I157:AE157"/>
    <mergeCell ref="AF157:AL157"/>
    <mergeCell ref="AM157:AO157"/>
    <mergeCell ref="C158:G158"/>
    <mergeCell ref="I158:AE158"/>
    <mergeCell ref="AF158:AL158"/>
    <mergeCell ref="AM158:AO158"/>
    <mergeCell ref="C155:G155"/>
    <mergeCell ref="I155:AE155"/>
    <mergeCell ref="AF155:AL155"/>
    <mergeCell ref="AM155:AO155"/>
    <mergeCell ref="C156:G156"/>
    <mergeCell ref="I156:AE156"/>
    <mergeCell ref="AF156:AL156"/>
    <mergeCell ref="AM156:AO156"/>
    <mergeCell ref="C165:G165"/>
    <mergeCell ref="I165:AE165"/>
    <mergeCell ref="AF165:AL165"/>
    <mergeCell ref="AM165:AO165"/>
    <mergeCell ref="C166:G166"/>
    <mergeCell ref="I166:AE166"/>
    <mergeCell ref="AF166:AL166"/>
    <mergeCell ref="AM166:AO166"/>
    <mergeCell ref="C163:G163"/>
    <mergeCell ref="I163:AE163"/>
    <mergeCell ref="AF163:AL163"/>
    <mergeCell ref="AM163:AO163"/>
    <mergeCell ref="C164:G164"/>
    <mergeCell ref="I164:AE164"/>
    <mergeCell ref="AF164:AL164"/>
    <mergeCell ref="AM164:AO164"/>
    <mergeCell ref="C161:G161"/>
    <mergeCell ref="I161:AE161"/>
    <mergeCell ref="AF161:AL161"/>
    <mergeCell ref="AM161:AO161"/>
    <mergeCell ref="C162:G162"/>
    <mergeCell ref="I162:AE162"/>
    <mergeCell ref="AF162:AL162"/>
    <mergeCell ref="AM162:AO162"/>
    <mergeCell ref="I171:AE171"/>
    <mergeCell ref="AF171:AL171"/>
    <mergeCell ref="AM171:AO171"/>
    <mergeCell ref="C172:G172"/>
    <mergeCell ref="I172:AE172"/>
    <mergeCell ref="AF172:AL172"/>
    <mergeCell ref="AM172:AO172"/>
    <mergeCell ref="C169:G169"/>
    <mergeCell ref="I169:AE169"/>
    <mergeCell ref="AF169:AL169"/>
    <mergeCell ref="AM169:AO169"/>
    <mergeCell ref="C170:G170"/>
    <mergeCell ref="I170:AE170"/>
    <mergeCell ref="AF170:AL170"/>
    <mergeCell ref="AM170:AO170"/>
    <mergeCell ref="C167:G167"/>
    <mergeCell ref="I167:AE167"/>
    <mergeCell ref="AF167:AL167"/>
    <mergeCell ref="AM167:AO167"/>
    <mergeCell ref="C168:G168"/>
    <mergeCell ref="I168:AE168"/>
    <mergeCell ref="AF168:AL168"/>
    <mergeCell ref="AM168:AO168"/>
    <mergeCell ref="C195:G195"/>
    <mergeCell ref="I195:AE195"/>
    <mergeCell ref="AF195:AL195"/>
    <mergeCell ref="AM195:AO195"/>
    <mergeCell ref="C196:G196"/>
    <mergeCell ref="I196:AE196"/>
    <mergeCell ref="AF196:AL196"/>
    <mergeCell ref="AM196:AO196"/>
    <mergeCell ref="I106:AE106"/>
    <mergeCell ref="AF106:AL106"/>
    <mergeCell ref="AM106:AO106"/>
    <mergeCell ref="C177:G177"/>
    <mergeCell ref="I177:AE177"/>
    <mergeCell ref="AF177:AL177"/>
    <mergeCell ref="AM177:AO177"/>
    <mergeCell ref="C175:G175"/>
    <mergeCell ref="I175:AE175"/>
    <mergeCell ref="AF175:AL175"/>
    <mergeCell ref="AM175:AO175"/>
    <mergeCell ref="C176:G176"/>
    <mergeCell ref="I176:AE176"/>
    <mergeCell ref="AF176:AL176"/>
    <mergeCell ref="AM176:AO176"/>
    <mergeCell ref="C173:G173"/>
    <mergeCell ref="I173:AE173"/>
    <mergeCell ref="AF173:AL173"/>
    <mergeCell ref="AM173:AO173"/>
    <mergeCell ref="C174:G174"/>
    <mergeCell ref="I174:AE174"/>
    <mergeCell ref="AF174:AL174"/>
    <mergeCell ref="AM174:AO174"/>
    <mergeCell ref="C171:G171"/>
    <mergeCell ref="C201:G201"/>
    <mergeCell ref="I201:AE201"/>
    <mergeCell ref="AF201:AL201"/>
    <mergeCell ref="AM201:AO201"/>
    <mergeCell ref="C202:G202"/>
    <mergeCell ref="I202:AE202"/>
    <mergeCell ref="AF202:AL202"/>
    <mergeCell ref="AM202:AO202"/>
    <mergeCell ref="C199:G199"/>
    <mergeCell ref="I199:AE199"/>
    <mergeCell ref="AF199:AL199"/>
    <mergeCell ref="AM199:AO199"/>
    <mergeCell ref="C200:G200"/>
    <mergeCell ref="I200:AE200"/>
    <mergeCell ref="AF200:AL200"/>
    <mergeCell ref="AM200:AO200"/>
    <mergeCell ref="C197:G197"/>
    <mergeCell ref="I197:AE197"/>
    <mergeCell ref="AF197:AL197"/>
    <mergeCell ref="AM197:AO197"/>
    <mergeCell ref="C198:G198"/>
    <mergeCell ref="I198:AE198"/>
    <mergeCell ref="AF198:AL198"/>
    <mergeCell ref="AM198:AO198"/>
    <mergeCell ref="C207:G207"/>
    <mergeCell ref="I207:AE207"/>
    <mergeCell ref="AF207:AL207"/>
    <mergeCell ref="AM207:AO207"/>
    <mergeCell ref="C208:G208"/>
    <mergeCell ref="I208:AE208"/>
    <mergeCell ref="AF208:AL208"/>
    <mergeCell ref="AM208:AO208"/>
    <mergeCell ref="C205:G205"/>
    <mergeCell ref="I205:AE205"/>
    <mergeCell ref="AF205:AL205"/>
    <mergeCell ref="AM205:AO205"/>
    <mergeCell ref="C206:G206"/>
    <mergeCell ref="I206:AE206"/>
    <mergeCell ref="AF206:AL206"/>
    <mergeCell ref="AM206:AO206"/>
    <mergeCell ref="C203:G203"/>
    <mergeCell ref="I203:AE203"/>
    <mergeCell ref="AF203:AL203"/>
    <mergeCell ref="AM203:AO203"/>
    <mergeCell ref="C204:G204"/>
    <mergeCell ref="I204:AE204"/>
    <mergeCell ref="AF204:AL204"/>
    <mergeCell ref="AM204:AO204"/>
    <mergeCell ref="C182:G182"/>
    <mergeCell ref="I182:AE182"/>
    <mergeCell ref="AF182:AL182"/>
    <mergeCell ref="AM182:AO182"/>
    <mergeCell ref="C183:G183"/>
    <mergeCell ref="I183:AE183"/>
    <mergeCell ref="AF183:AL183"/>
    <mergeCell ref="AM183:AO183"/>
    <mergeCell ref="C180:G180"/>
    <mergeCell ref="I180:AE180"/>
    <mergeCell ref="AF180:AL180"/>
    <mergeCell ref="AM180:AO180"/>
    <mergeCell ref="C181:G181"/>
    <mergeCell ref="I181:AE181"/>
    <mergeCell ref="AF181:AL181"/>
    <mergeCell ref="AM181:AO181"/>
    <mergeCell ref="C178:G178"/>
    <mergeCell ref="I178:AE178"/>
    <mergeCell ref="AF178:AL178"/>
    <mergeCell ref="AM178:AO178"/>
    <mergeCell ref="C179:G179"/>
    <mergeCell ref="I179:AE179"/>
    <mergeCell ref="AF179:AL179"/>
    <mergeCell ref="AM179:AO179"/>
    <mergeCell ref="C188:G188"/>
    <mergeCell ref="I188:AE188"/>
    <mergeCell ref="AF188:AL188"/>
    <mergeCell ref="AM188:AO188"/>
    <mergeCell ref="C189:G189"/>
    <mergeCell ref="I189:AE189"/>
    <mergeCell ref="AF189:AL189"/>
    <mergeCell ref="AM189:AO189"/>
    <mergeCell ref="C186:G186"/>
    <mergeCell ref="I186:AE186"/>
    <mergeCell ref="AF186:AL186"/>
    <mergeCell ref="AM186:AO186"/>
    <mergeCell ref="C187:G187"/>
    <mergeCell ref="I187:AE187"/>
    <mergeCell ref="AF187:AL187"/>
    <mergeCell ref="AM187:AO187"/>
    <mergeCell ref="C184:G184"/>
    <mergeCell ref="I184:AE184"/>
    <mergeCell ref="AF184:AL184"/>
    <mergeCell ref="AM184:AO184"/>
    <mergeCell ref="C185:G185"/>
    <mergeCell ref="I185:AE185"/>
    <mergeCell ref="AF185:AL185"/>
    <mergeCell ref="AM185:AO185"/>
    <mergeCell ref="C210:G210"/>
    <mergeCell ref="I210:AE210"/>
    <mergeCell ref="AF210:AL210"/>
    <mergeCell ref="AM210:AO210"/>
    <mergeCell ref="C211:G211"/>
    <mergeCell ref="I211:AE211"/>
    <mergeCell ref="AF211:AL211"/>
    <mergeCell ref="AM211:AO211"/>
    <mergeCell ref="C192:G192"/>
    <mergeCell ref="I192:AE192"/>
    <mergeCell ref="AF192:AL192"/>
    <mergeCell ref="AM192:AO192"/>
    <mergeCell ref="C193:G193"/>
    <mergeCell ref="I193:AE193"/>
    <mergeCell ref="AF193:AL193"/>
    <mergeCell ref="AM193:AO193"/>
    <mergeCell ref="C190:G190"/>
    <mergeCell ref="I190:AE190"/>
    <mergeCell ref="AF190:AL190"/>
    <mergeCell ref="AM190:AO190"/>
    <mergeCell ref="C191:G191"/>
    <mergeCell ref="I191:AE191"/>
    <mergeCell ref="AF191:AL191"/>
    <mergeCell ref="AM191:AO191"/>
    <mergeCell ref="C209:G209"/>
    <mergeCell ref="I209:AE209"/>
    <mergeCell ref="AF209:AL209"/>
    <mergeCell ref="AM209:AO209"/>
    <mergeCell ref="C194:G194"/>
    <mergeCell ref="I194:AE194"/>
    <mergeCell ref="AF194:AL194"/>
    <mergeCell ref="AM194:AO194"/>
    <mergeCell ref="C216:G216"/>
    <mergeCell ref="I216:AE216"/>
    <mergeCell ref="AF216:AL216"/>
    <mergeCell ref="AM216:AO216"/>
    <mergeCell ref="C217:G217"/>
    <mergeCell ref="I217:AE217"/>
    <mergeCell ref="AF217:AL217"/>
    <mergeCell ref="AM217:AO217"/>
    <mergeCell ref="C214:G214"/>
    <mergeCell ref="I214:AE214"/>
    <mergeCell ref="AF214:AL214"/>
    <mergeCell ref="AM214:AO214"/>
    <mergeCell ref="C215:G215"/>
    <mergeCell ref="I215:AE215"/>
    <mergeCell ref="AF215:AL215"/>
    <mergeCell ref="AM215:AO215"/>
    <mergeCell ref="C212:G212"/>
    <mergeCell ref="I212:AE212"/>
    <mergeCell ref="AF212:AL212"/>
    <mergeCell ref="AM212:AO212"/>
    <mergeCell ref="C213:G213"/>
    <mergeCell ref="I213:AE213"/>
    <mergeCell ref="AF213:AL213"/>
    <mergeCell ref="AM213:AO213"/>
    <mergeCell ref="C222:G222"/>
    <mergeCell ref="I222:AE222"/>
    <mergeCell ref="AF222:AL222"/>
    <mergeCell ref="AM222:AO222"/>
    <mergeCell ref="C223:G223"/>
    <mergeCell ref="I223:AE223"/>
    <mergeCell ref="AF223:AL223"/>
    <mergeCell ref="AM223:AO223"/>
    <mergeCell ref="C220:G220"/>
    <mergeCell ref="I220:AE220"/>
    <mergeCell ref="AF220:AL220"/>
    <mergeCell ref="AM220:AO220"/>
    <mergeCell ref="C221:G221"/>
    <mergeCell ref="I221:AE221"/>
    <mergeCell ref="AF221:AL221"/>
    <mergeCell ref="AM221:AO221"/>
    <mergeCell ref="C218:G218"/>
    <mergeCell ref="I218:AE218"/>
    <mergeCell ref="AF218:AL218"/>
    <mergeCell ref="AM218:AO218"/>
    <mergeCell ref="C219:G219"/>
    <mergeCell ref="I219:AE219"/>
    <mergeCell ref="AF219:AL219"/>
    <mergeCell ref="AM219:AO219"/>
    <mergeCell ref="C228:G228"/>
    <mergeCell ref="I228:AE228"/>
    <mergeCell ref="AF228:AL228"/>
    <mergeCell ref="AM228:AO228"/>
    <mergeCell ref="C229:G229"/>
    <mergeCell ref="I229:AE229"/>
    <mergeCell ref="AF229:AL229"/>
    <mergeCell ref="AM229:AO229"/>
    <mergeCell ref="C226:G226"/>
    <mergeCell ref="I226:AE226"/>
    <mergeCell ref="AF226:AL226"/>
    <mergeCell ref="AM226:AO226"/>
    <mergeCell ref="C227:G227"/>
    <mergeCell ref="I227:AE227"/>
    <mergeCell ref="AF227:AL227"/>
    <mergeCell ref="AM227:AO227"/>
    <mergeCell ref="C224:G224"/>
    <mergeCell ref="I224:AE224"/>
    <mergeCell ref="AF224:AL224"/>
    <mergeCell ref="AM224:AO224"/>
    <mergeCell ref="C225:G225"/>
    <mergeCell ref="I225:AE225"/>
    <mergeCell ref="AF225:AL225"/>
    <mergeCell ref="AM225:AO225"/>
    <mergeCell ref="C234:G234"/>
    <mergeCell ref="I234:AE234"/>
    <mergeCell ref="AF234:AL234"/>
    <mergeCell ref="AM234:AO234"/>
    <mergeCell ref="C235:G235"/>
    <mergeCell ref="I235:AE235"/>
    <mergeCell ref="AF235:AL235"/>
    <mergeCell ref="AM235:AO235"/>
    <mergeCell ref="C232:G232"/>
    <mergeCell ref="I232:AE232"/>
    <mergeCell ref="AF232:AL232"/>
    <mergeCell ref="AM232:AO232"/>
    <mergeCell ref="C233:G233"/>
    <mergeCell ref="I233:AE233"/>
    <mergeCell ref="AF233:AL233"/>
    <mergeCell ref="AM233:AO233"/>
    <mergeCell ref="C230:G230"/>
    <mergeCell ref="I230:AE230"/>
    <mergeCell ref="AF230:AL230"/>
    <mergeCell ref="AM230:AO230"/>
    <mergeCell ref="C231:G231"/>
    <mergeCell ref="I231:AE231"/>
    <mergeCell ref="AF231:AL231"/>
    <mergeCell ref="AM231:AO231"/>
    <mergeCell ref="C240:G240"/>
    <mergeCell ref="I240:AE240"/>
    <mergeCell ref="AF240:AL240"/>
    <mergeCell ref="AM240:AO240"/>
    <mergeCell ref="C241:G241"/>
    <mergeCell ref="I241:AE241"/>
    <mergeCell ref="AF241:AL241"/>
    <mergeCell ref="AM241:AO241"/>
    <mergeCell ref="C238:G238"/>
    <mergeCell ref="I238:AE238"/>
    <mergeCell ref="AF238:AL238"/>
    <mergeCell ref="AM238:AO238"/>
    <mergeCell ref="C239:G239"/>
    <mergeCell ref="I239:AE239"/>
    <mergeCell ref="AF239:AL239"/>
    <mergeCell ref="AM239:AO239"/>
    <mergeCell ref="C236:G236"/>
    <mergeCell ref="I236:AE236"/>
    <mergeCell ref="AF236:AL236"/>
    <mergeCell ref="AM236:AO236"/>
    <mergeCell ref="C237:G237"/>
    <mergeCell ref="I237:AE237"/>
    <mergeCell ref="AF237:AL237"/>
    <mergeCell ref="AM237:AO237"/>
    <mergeCell ref="C246:G246"/>
    <mergeCell ref="I246:AE246"/>
    <mergeCell ref="AF246:AL246"/>
    <mergeCell ref="AM246:AO246"/>
    <mergeCell ref="C247:G247"/>
    <mergeCell ref="I247:AE247"/>
    <mergeCell ref="AF247:AL247"/>
    <mergeCell ref="AM247:AO247"/>
    <mergeCell ref="C244:G244"/>
    <mergeCell ref="I244:AE244"/>
    <mergeCell ref="AF244:AL244"/>
    <mergeCell ref="AM244:AO244"/>
    <mergeCell ref="C245:G245"/>
    <mergeCell ref="I245:AE245"/>
    <mergeCell ref="AF245:AL245"/>
    <mergeCell ref="AM245:AO245"/>
    <mergeCell ref="C242:G242"/>
    <mergeCell ref="I242:AE242"/>
    <mergeCell ref="AF242:AL242"/>
    <mergeCell ref="AM242:AO242"/>
    <mergeCell ref="C243:G243"/>
    <mergeCell ref="I243:AE243"/>
    <mergeCell ref="AF243:AL243"/>
    <mergeCell ref="AM243:AO243"/>
    <mergeCell ref="C252:G252"/>
    <mergeCell ref="I252:AE252"/>
    <mergeCell ref="AF252:AL252"/>
    <mergeCell ref="AM252:AO252"/>
    <mergeCell ref="C253:G253"/>
    <mergeCell ref="I253:AE253"/>
    <mergeCell ref="AF253:AL253"/>
    <mergeCell ref="AM253:AO253"/>
    <mergeCell ref="C250:G250"/>
    <mergeCell ref="I250:AE250"/>
    <mergeCell ref="AF250:AL250"/>
    <mergeCell ref="AM250:AO250"/>
    <mergeCell ref="C251:G251"/>
    <mergeCell ref="I251:AE251"/>
    <mergeCell ref="AF251:AL251"/>
    <mergeCell ref="AM251:AO251"/>
    <mergeCell ref="C248:G248"/>
    <mergeCell ref="I248:AE248"/>
    <mergeCell ref="AF248:AL248"/>
    <mergeCell ref="AM248:AO248"/>
    <mergeCell ref="C249:G249"/>
    <mergeCell ref="I249:AE249"/>
    <mergeCell ref="AF249:AL249"/>
    <mergeCell ref="AM249:AO249"/>
    <mergeCell ref="C258:G258"/>
    <mergeCell ref="I258:AE258"/>
    <mergeCell ref="AF258:AL258"/>
    <mergeCell ref="AM258:AO258"/>
    <mergeCell ref="C259:G259"/>
    <mergeCell ref="I259:AE259"/>
    <mergeCell ref="AF259:AL259"/>
    <mergeCell ref="AM259:AO259"/>
    <mergeCell ref="C256:G256"/>
    <mergeCell ref="I256:AE256"/>
    <mergeCell ref="AF256:AL256"/>
    <mergeCell ref="AM256:AO256"/>
    <mergeCell ref="C257:G257"/>
    <mergeCell ref="I257:AE257"/>
    <mergeCell ref="AF257:AL257"/>
    <mergeCell ref="AM257:AO257"/>
    <mergeCell ref="C254:G254"/>
    <mergeCell ref="I254:AE254"/>
    <mergeCell ref="AF254:AL254"/>
    <mergeCell ref="AM254:AO254"/>
    <mergeCell ref="C255:G255"/>
    <mergeCell ref="I255:AE255"/>
    <mergeCell ref="AF255:AL255"/>
    <mergeCell ref="AM255:AO255"/>
    <mergeCell ref="C264:G264"/>
    <mergeCell ref="I264:AE264"/>
    <mergeCell ref="AF264:AL264"/>
    <mergeCell ref="AM264:AO264"/>
    <mergeCell ref="C265:G265"/>
    <mergeCell ref="I265:AE265"/>
    <mergeCell ref="AF265:AL265"/>
    <mergeCell ref="AM265:AO265"/>
    <mergeCell ref="C262:G262"/>
    <mergeCell ref="I262:AE262"/>
    <mergeCell ref="AF262:AL262"/>
    <mergeCell ref="AM262:AO262"/>
    <mergeCell ref="C263:G263"/>
    <mergeCell ref="I263:AE263"/>
    <mergeCell ref="AF263:AL263"/>
    <mergeCell ref="AM263:AO263"/>
    <mergeCell ref="C260:G260"/>
    <mergeCell ref="I260:AE260"/>
    <mergeCell ref="AF260:AL260"/>
    <mergeCell ref="AM260:AO260"/>
    <mergeCell ref="C261:G261"/>
    <mergeCell ref="I261:AE261"/>
    <mergeCell ref="AF261:AL261"/>
    <mergeCell ref="AM261:AO261"/>
    <mergeCell ref="C270:G270"/>
    <mergeCell ref="I270:AE270"/>
    <mergeCell ref="AF270:AL270"/>
    <mergeCell ref="AM270:AO270"/>
    <mergeCell ref="C271:G271"/>
    <mergeCell ref="I271:AE271"/>
    <mergeCell ref="AF271:AL271"/>
    <mergeCell ref="AM271:AO271"/>
    <mergeCell ref="C268:G268"/>
    <mergeCell ref="I268:AE268"/>
    <mergeCell ref="AF268:AL268"/>
    <mergeCell ref="AM268:AO268"/>
    <mergeCell ref="C269:G269"/>
    <mergeCell ref="I269:AE269"/>
    <mergeCell ref="AF269:AL269"/>
    <mergeCell ref="AM269:AO269"/>
    <mergeCell ref="C266:G266"/>
    <mergeCell ref="I266:AE266"/>
    <mergeCell ref="AF266:AL266"/>
    <mergeCell ref="AM266:AO266"/>
    <mergeCell ref="C267:G267"/>
    <mergeCell ref="I267:AE267"/>
    <mergeCell ref="AF267:AL267"/>
    <mergeCell ref="AM267:AO267"/>
    <mergeCell ref="C276:G276"/>
    <mergeCell ref="I276:AE276"/>
    <mergeCell ref="AF276:AL276"/>
    <mergeCell ref="AM276:AO276"/>
    <mergeCell ref="C277:G277"/>
    <mergeCell ref="I277:AE277"/>
    <mergeCell ref="AF277:AL277"/>
    <mergeCell ref="AM277:AO277"/>
    <mergeCell ref="C274:G274"/>
    <mergeCell ref="I274:AE274"/>
    <mergeCell ref="AF274:AL274"/>
    <mergeCell ref="AM274:AO274"/>
    <mergeCell ref="C275:G275"/>
    <mergeCell ref="I275:AE275"/>
    <mergeCell ref="AF275:AL275"/>
    <mergeCell ref="AM275:AO275"/>
    <mergeCell ref="C272:G272"/>
    <mergeCell ref="I272:AE272"/>
    <mergeCell ref="AF272:AL272"/>
    <mergeCell ref="AM272:AO272"/>
    <mergeCell ref="C273:G273"/>
    <mergeCell ref="I273:AE273"/>
    <mergeCell ref="AF273:AL273"/>
    <mergeCell ref="AM273:AO273"/>
    <mergeCell ref="C282:G282"/>
    <mergeCell ref="I282:AE282"/>
    <mergeCell ref="AF282:AL282"/>
    <mergeCell ref="AM282:AO282"/>
    <mergeCell ref="C283:G283"/>
    <mergeCell ref="I283:AE283"/>
    <mergeCell ref="AF283:AL283"/>
    <mergeCell ref="AM283:AO283"/>
    <mergeCell ref="C280:G280"/>
    <mergeCell ref="I280:AE280"/>
    <mergeCell ref="AF280:AL280"/>
    <mergeCell ref="AM280:AO280"/>
    <mergeCell ref="C281:G281"/>
    <mergeCell ref="I281:AE281"/>
    <mergeCell ref="AF281:AL281"/>
    <mergeCell ref="AM281:AO281"/>
    <mergeCell ref="C278:G278"/>
    <mergeCell ref="I278:AE278"/>
    <mergeCell ref="AF278:AL278"/>
    <mergeCell ref="AM278:AO278"/>
    <mergeCell ref="C279:G279"/>
    <mergeCell ref="I279:AE279"/>
    <mergeCell ref="AF279:AL279"/>
    <mergeCell ref="AM279:AO279"/>
    <mergeCell ref="C288:G288"/>
    <mergeCell ref="I288:AE288"/>
    <mergeCell ref="AF288:AL288"/>
    <mergeCell ref="AM288:AO288"/>
    <mergeCell ref="C289:G289"/>
    <mergeCell ref="I289:AE289"/>
    <mergeCell ref="AF289:AL289"/>
    <mergeCell ref="AM289:AO289"/>
    <mergeCell ref="C286:G286"/>
    <mergeCell ref="I286:AE286"/>
    <mergeCell ref="AF286:AL286"/>
    <mergeCell ref="AM286:AO286"/>
    <mergeCell ref="C287:G287"/>
    <mergeCell ref="I287:AE287"/>
    <mergeCell ref="AF287:AL287"/>
    <mergeCell ref="AM287:AO287"/>
    <mergeCell ref="C284:G284"/>
    <mergeCell ref="I284:AE284"/>
    <mergeCell ref="AF284:AL284"/>
    <mergeCell ref="AM284:AO284"/>
    <mergeCell ref="C285:G285"/>
    <mergeCell ref="I285:AE285"/>
    <mergeCell ref="AF285:AL285"/>
    <mergeCell ref="AM285:AO285"/>
    <mergeCell ref="C294:G294"/>
    <mergeCell ref="I294:AE294"/>
    <mergeCell ref="AF294:AL294"/>
    <mergeCell ref="AM294:AO294"/>
    <mergeCell ref="C295:G295"/>
    <mergeCell ref="I295:AE295"/>
    <mergeCell ref="AF295:AL295"/>
    <mergeCell ref="AM295:AO295"/>
    <mergeCell ref="C292:G292"/>
    <mergeCell ref="I292:AE292"/>
    <mergeCell ref="AF292:AL292"/>
    <mergeCell ref="AM292:AO292"/>
    <mergeCell ref="C293:G293"/>
    <mergeCell ref="I293:AE293"/>
    <mergeCell ref="AF293:AL293"/>
    <mergeCell ref="AM293:AO293"/>
    <mergeCell ref="C290:G290"/>
    <mergeCell ref="I290:AE290"/>
    <mergeCell ref="AF290:AL290"/>
    <mergeCell ref="AM290:AO290"/>
    <mergeCell ref="C291:G291"/>
    <mergeCell ref="I291:AE291"/>
    <mergeCell ref="AF291:AL291"/>
    <mergeCell ref="AM291:AO291"/>
    <mergeCell ref="C300:G300"/>
    <mergeCell ref="I300:AE300"/>
    <mergeCell ref="AF300:AL300"/>
    <mergeCell ref="AM300:AO300"/>
    <mergeCell ref="C301:G301"/>
    <mergeCell ref="I301:AE301"/>
    <mergeCell ref="AF301:AL301"/>
    <mergeCell ref="AM301:AO301"/>
    <mergeCell ref="C298:G298"/>
    <mergeCell ref="I298:AE298"/>
    <mergeCell ref="AF298:AL298"/>
    <mergeCell ref="AM298:AO298"/>
    <mergeCell ref="C299:G299"/>
    <mergeCell ref="I299:AE299"/>
    <mergeCell ref="AF299:AL299"/>
    <mergeCell ref="AM299:AO299"/>
    <mergeCell ref="C296:G296"/>
    <mergeCell ref="I296:AE296"/>
    <mergeCell ref="AF296:AL296"/>
    <mergeCell ref="AM296:AO296"/>
    <mergeCell ref="C297:G297"/>
    <mergeCell ref="I297:AE297"/>
    <mergeCell ref="AF297:AL297"/>
    <mergeCell ref="AM297:AO297"/>
    <mergeCell ref="C306:G306"/>
    <mergeCell ref="I306:AE306"/>
    <mergeCell ref="AF306:AL306"/>
    <mergeCell ref="AM306:AO306"/>
    <mergeCell ref="C307:G307"/>
    <mergeCell ref="I307:AE307"/>
    <mergeCell ref="AF307:AL307"/>
    <mergeCell ref="AM307:AO307"/>
    <mergeCell ref="C304:G304"/>
    <mergeCell ref="I304:AE304"/>
    <mergeCell ref="AF304:AL304"/>
    <mergeCell ref="AM304:AO304"/>
    <mergeCell ref="C305:G305"/>
    <mergeCell ref="I305:AE305"/>
    <mergeCell ref="AF305:AL305"/>
    <mergeCell ref="AM305:AO305"/>
    <mergeCell ref="C302:G302"/>
    <mergeCell ref="I302:AE302"/>
    <mergeCell ref="AF302:AL302"/>
    <mergeCell ref="AM302:AO302"/>
    <mergeCell ref="C303:G303"/>
    <mergeCell ref="I303:AE303"/>
    <mergeCell ref="AF303:AL303"/>
    <mergeCell ref="AM303:AO303"/>
    <mergeCell ref="C312:G312"/>
    <mergeCell ref="I312:AE312"/>
    <mergeCell ref="AF312:AL312"/>
    <mergeCell ref="AM312:AO312"/>
    <mergeCell ref="C313:G313"/>
    <mergeCell ref="I313:AE313"/>
    <mergeCell ref="AF313:AL313"/>
    <mergeCell ref="AM313:AO313"/>
    <mergeCell ref="C310:G310"/>
    <mergeCell ref="I310:AE310"/>
    <mergeCell ref="AF310:AL310"/>
    <mergeCell ref="AM310:AO310"/>
    <mergeCell ref="C311:G311"/>
    <mergeCell ref="I311:AE311"/>
    <mergeCell ref="AF311:AL311"/>
    <mergeCell ref="AM311:AO311"/>
    <mergeCell ref="C308:G308"/>
    <mergeCell ref="I308:AE308"/>
    <mergeCell ref="AF308:AL308"/>
    <mergeCell ref="AM308:AO308"/>
    <mergeCell ref="C309:G309"/>
    <mergeCell ref="I309:AE309"/>
    <mergeCell ref="AF309:AL309"/>
    <mergeCell ref="AM309:AO309"/>
    <mergeCell ref="C318:G318"/>
    <mergeCell ref="I318:AE318"/>
    <mergeCell ref="AF318:AL318"/>
    <mergeCell ref="AM318:AO318"/>
    <mergeCell ref="C319:G319"/>
    <mergeCell ref="I319:AE319"/>
    <mergeCell ref="AF319:AL319"/>
    <mergeCell ref="AM319:AO319"/>
    <mergeCell ref="C316:G316"/>
    <mergeCell ref="I316:AE316"/>
    <mergeCell ref="AF316:AL316"/>
    <mergeCell ref="AM316:AO316"/>
    <mergeCell ref="C317:G317"/>
    <mergeCell ref="I317:AE317"/>
    <mergeCell ref="AF317:AL317"/>
    <mergeCell ref="AM317:AO317"/>
    <mergeCell ref="C314:G314"/>
    <mergeCell ref="I314:AE314"/>
    <mergeCell ref="AF314:AL314"/>
    <mergeCell ref="AM314:AO314"/>
    <mergeCell ref="C315:G315"/>
    <mergeCell ref="I315:AE315"/>
    <mergeCell ref="AF315:AL315"/>
    <mergeCell ref="AM315:AO315"/>
    <mergeCell ref="C324:G324"/>
    <mergeCell ref="I324:AE324"/>
    <mergeCell ref="AF324:AL324"/>
    <mergeCell ref="AM324:AO324"/>
    <mergeCell ref="C325:G325"/>
    <mergeCell ref="I325:AE325"/>
    <mergeCell ref="AF325:AL325"/>
    <mergeCell ref="AM325:AO325"/>
    <mergeCell ref="C322:G322"/>
    <mergeCell ref="I322:AE322"/>
    <mergeCell ref="AF322:AL322"/>
    <mergeCell ref="AM322:AO322"/>
    <mergeCell ref="C323:G323"/>
    <mergeCell ref="I323:AE323"/>
    <mergeCell ref="AF323:AL323"/>
    <mergeCell ref="AM323:AO323"/>
    <mergeCell ref="C320:G320"/>
    <mergeCell ref="I320:AE320"/>
    <mergeCell ref="AF320:AL320"/>
    <mergeCell ref="AM320:AO320"/>
    <mergeCell ref="C321:G321"/>
    <mergeCell ref="I321:AE321"/>
    <mergeCell ref="AF321:AL321"/>
    <mergeCell ref="AM321:AO321"/>
    <mergeCell ref="C330:G330"/>
    <mergeCell ref="I330:AE330"/>
    <mergeCell ref="AF330:AL330"/>
    <mergeCell ref="AM330:AO330"/>
    <mergeCell ref="C331:G331"/>
    <mergeCell ref="I331:AE331"/>
    <mergeCell ref="AF331:AL331"/>
    <mergeCell ref="AM331:AO331"/>
    <mergeCell ref="C328:G328"/>
    <mergeCell ref="I328:AE328"/>
    <mergeCell ref="AF328:AL328"/>
    <mergeCell ref="AM328:AO328"/>
    <mergeCell ref="C329:G329"/>
    <mergeCell ref="I329:AE329"/>
    <mergeCell ref="AF329:AL329"/>
    <mergeCell ref="AM329:AO329"/>
    <mergeCell ref="C326:G326"/>
    <mergeCell ref="I326:AE326"/>
    <mergeCell ref="AF326:AL326"/>
    <mergeCell ref="AM326:AO326"/>
    <mergeCell ref="C327:G327"/>
    <mergeCell ref="I327:AE327"/>
    <mergeCell ref="AF327:AL327"/>
    <mergeCell ref="AM327:AO327"/>
    <mergeCell ref="C336:G336"/>
    <mergeCell ref="I336:AE336"/>
    <mergeCell ref="AF336:AL336"/>
    <mergeCell ref="AM336:AO336"/>
    <mergeCell ref="C337:G337"/>
    <mergeCell ref="I337:AE337"/>
    <mergeCell ref="AF337:AL337"/>
    <mergeCell ref="AM337:AO337"/>
    <mergeCell ref="C334:G334"/>
    <mergeCell ref="I334:AE334"/>
    <mergeCell ref="AF334:AL334"/>
    <mergeCell ref="AM334:AO334"/>
    <mergeCell ref="C335:G335"/>
    <mergeCell ref="I335:AE335"/>
    <mergeCell ref="AF335:AL335"/>
    <mergeCell ref="AM335:AO335"/>
    <mergeCell ref="C332:G332"/>
    <mergeCell ref="I332:AE332"/>
    <mergeCell ref="AF332:AL332"/>
    <mergeCell ref="AM332:AO332"/>
    <mergeCell ref="C333:G333"/>
    <mergeCell ref="I333:AE333"/>
    <mergeCell ref="AF333:AL333"/>
    <mergeCell ref="AM333:AO333"/>
    <mergeCell ref="I343:AE343"/>
    <mergeCell ref="AF343:AL343"/>
    <mergeCell ref="AM343:AO343"/>
    <mergeCell ref="C340:G340"/>
    <mergeCell ref="I340:AE340"/>
    <mergeCell ref="AF340:AL340"/>
    <mergeCell ref="AM340:AO340"/>
    <mergeCell ref="C341:G341"/>
    <mergeCell ref="I341:AE341"/>
    <mergeCell ref="AF341:AL341"/>
    <mergeCell ref="AM341:AO341"/>
    <mergeCell ref="C338:G338"/>
    <mergeCell ref="I338:AE338"/>
    <mergeCell ref="AF338:AL338"/>
    <mergeCell ref="AM338:AO338"/>
    <mergeCell ref="C339:G339"/>
    <mergeCell ref="I339:AE339"/>
    <mergeCell ref="AF339:AL339"/>
    <mergeCell ref="AM339:AO339"/>
    <mergeCell ref="I103:AE103"/>
    <mergeCell ref="AG103:AL103"/>
    <mergeCell ref="AM103:AO103"/>
    <mergeCell ref="C348:G348"/>
    <mergeCell ref="I348:AE348"/>
    <mergeCell ref="AF348:AL348"/>
    <mergeCell ref="AM348:AO348"/>
    <mergeCell ref="C349:G349"/>
    <mergeCell ref="I349:AE349"/>
    <mergeCell ref="AF349:AL349"/>
    <mergeCell ref="AM349:AO349"/>
    <mergeCell ref="C346:G346"/>
    <mergeCell ref="I346:AE346"/>
    <mergeCell ref="AF346:AL346"/>
    <mergeCell ref="AM346:AO346"/>
    <mergeCell ref="C347:G347"/>
    <mergeCell ref="I347:AE347"/>
    <mergeCell ref="AF347:AL347"/>
    <mergeCell ref="AM347:AO347"/>
    <mergeCell ref="C344:G344"/>
    <mergeCell ref="I344:AE344"/>
    <mergeCell ref="AF344:AL344"/>
    <mergeCell ref="AM344:AO344"/>
    <mergeCell ref="C345:G345"/>
    <mergeCell ref="I345:AE345"/>
    <mergeCell ref="AF345:AL345"/>
    <mergeCell ref="AM345:AO345"/>
    <mergeCell ref="C342:G342"/>
    <mergeCell ref="I342:AE342"/>
    <mergeCell ref="AF342:AL342"/>
    <mergeCell ref="AM342:AO342"/>
    <mergeCell ref="C343:G343"/>
  </mergeCells>
  <pageMargins left="0.7" right="0.7" top="0.78740157499999996" bottom="0.78740157499999996" header="0.3" footer="0.3"/>
  <pageSetup paperSize="9" scale="63" fitToHeight="0" orientation="portrait" horizontalDpi="4294967293" r:id="rId1"/>
  <rowBreaks count="1" manualBreakCount="1">
    <brk id="78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Bohemik Dobříš</dc:creator>
  <cp:lastModifiedBy>Bohemik Dobříš</cp:lastModifiedBy>
  <cp:lastPrinted>2023-10-22T16:00:28Z</cp:lastPrinted>
  <dcterms:created xsi:type="dcterms:W3CDTF">2023-03-07T04:17:08Z</dcterms:created>
  <dcterms:modified xsi:type="dcterms:W3CDTF">2023-12-15T16:57:54Z</dcterms:modified>
</cp:coreProperties>
</file>