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65" yWindow="150" windowWidth="15210" windowHeight="1305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<sst xmlns="http://schemas.openxmlformats.org/spreadsheetml/2006/main" count="107" uniqueCount="68">
  <si>
    <t>Obchodní firma uchazeče</t>
  </si>
  <si>
    <t>IČO</t>
  </si>
  <si>
    <t>SKUPINA 1</t>
  </si>
  <si>
    <t>SKUPINA 2</t>
  </si>
  <si>
    <t>SKUPINA 3</t>
  </si>
  <si>
    <t xml:space="preserve">SKUPINA 1 </t>
  </si>
  <si>
    <t>č.pol.</t>
  </si>
  <si>
    <t>Popis položky</t>
  </si>
  <si>
    <t>jednotka</t>
  </si>
  <si>
    <t>jedn. cena v Kč bez DPH</t>
  </si>
  <si>
    <t>kpl</t>
  </si>
  <si>
    <t>Vypracování ZOV</t>
  </si>
  <si>
    <t>ks</t>
  </si>
  <si>
    <t xml:space="preserve">SKUPINA 2 </t>
  </si>
  <si>
    <t xml:space="preserve">Profylaktická prohlídka dle požadavku  výrobce </t>
  </si>
  <si>
    <t xml:space="preserve">kpl /1 prohlídka </t>
  </si>
  <si>
    <t>kpl /1 kontrola</t>
  </si>
  <si>
    <t>Mimozáruční oprava prováděná  v době od 6.00 do 22:00 hod.  ***</t>
  </si>
  <si>
    <t>hodina</t>
  </si>
  <si>
    <t>Mimozáruční oprava  prováděná v době od  22:00 do 6:00 hod. a ve dnech prac.klidu ***</t>
  </si>
  <si>
    <t>Výjezd technika/ků do ústředí ČNB  k provedení pozáruční opravy
v době od 6:00 do 22:00 hod.****</t>
  </si>
  <si>
    <t xml:space="preserve">Popis položky </t>
  </si>
  <si>
    <t>Výjezd technika/ků do ústředí ČNB k provedení mimozáruční opravy  v  době od 6:00 do 22:00 hod. ***</t>
  </si>
  <si>
    <t>Pozáruční oprava prováděná v době od 6:00 do 22:00 hod.  ****</t>
  </si>
  <si>
    <t>Pozáruční oprava  prováděná v době od  22:00 do 6:00 hod. a ve dnech prac.klidu ****</t>
  </si>
  <si>
    <t>Vypracování DSP</t>
  </si>
  <si>
    <t>Provedení komplexní zkoušky, ověřovacího provozu a ověření výkonových parametrů.</t>
  </si>
  <si>
    <t>Celková nabídková cena (součet řádků SKUPINA 1 až 3) v EUR bez DPH</t>
  </si>
  <si>
    <t>cena celkem v EUR bez DPH</t>
  </si>
  <si>
    <t>jedn. cena v EUR bez DPH</t>
  </si>
  <si>
    <t>Doprava a umístění nových prvků CH2 na místo montáže. Cena musí zahrnovat i vyřízení případných záborů veřejného prostranství, správní poplatky za zábory nebo vyřízení dalších potřebných povolení a uhrazení poplatků, které budou nutné pro úspěšné plnění.</t>
  </si>
  <si>
    <t>Ekologická likvidace všech demontovaných prvků CH2</t>
  </si>
  <si>
    <t>Demontáž, odvoz stávajících BCHJ, FC a čerpadel</t>
  </si>
  <si>
    <t>Vypracování detailního položkového soupisu prací a dodávek, včetně jejich ocenění s použitím jednotkových cen.</t>
  </si>
  <si>
    <t>Dodávka nových BCHJ</t>
  </si>
  <si>
    <t>Dodávka nových FC</t>
  </si>
  <si>
    <t>Veškeré nutné revize a zkoušky vyžadované v souladu s právními předpisy ČR, platnými ČSN, EN a výrobcem (např.tlak. zkouška, revize elektro,  dodání certifikátů) potřebné pro zprovoznění díla.</t>
  </si>
  <si>
    <t xml:space="preserve">Stavební úpravy (např. pergola, nosné rámy, izolátory chvění, ochranné a pomocné konstrukce, stavební přípomoci….) potřebné pro zprovoznění díla. </t>
  </si>
  <si>
    <t>Vypracování DPS a potřebné dílenské dokumentace</t>
  </si>
  <si>
    <t>jednotková cena obsahuje veškeré nutné náklady k provedení vč. dopravy</t>
  </si>
  <si>
    <t>Adresa sídla nebo místa podnikání</t>
  </si>
  <si>
    <t>Dodávka nových čerpadel</t>
  </si>
  <si>
    <t xml:space="preserve">Dodávka SW včetně instalace a zprovoznění a zákl. uživ. nastavení a dokumentace </t>
  </si>
  <si>
    <t xml:space="preserve">Dodávka a realizace lokálního ISŘ a přípojky do ISŘ budovy </t>
  </si>
  <si>
    <t xml:space="preserve">Dodávka a realizace silnoproudých rozvodů </t>
  </si>
  <si>
    <t>Zajištění kolaudace stavby, resp. souhlasu s užíváním,  vč. úhrady veškerých správních poplatků a  dalších nákladů spojených s vyřízením.*</t>
  </si>
  <si>
    <t>Školení</t>
  </si>
  <si>
    <t>Zajištění stavebního povolení nebo ohlášení stavby, včetně vypracování potřebné dokumentace a projednání s dotčenými úřady včetně úhrady veškerých správních poplatků a dalších nákladů spojených s vyřízením.*</t>
  </si>
  <si>
    <t xml:space="preserve">Dodavatel vyplní pouze žlutá pole, přičemž cenu nových BCHJ, FC a čerpadel (položky č. 6 až 8) uvede v EUR bez DPH  a ceny ostatních položek v Kč bez DPH.                                                                                                                                                                                     Dodavatel uvede jednotlivé ceny s přesností na dvě desetinná místa!   
</t>
  </si>
  <si>
    <t>Montáž nových BCHJ, FC, čerpadel a dodávka a montáž ostatních komponentů (včetně kalorimetů) zasahujících do rozvodu chladu, včetně veškerého materiálu pro montáž, usazení a ostatních nákladů pro úspěšnou kompletní montáž.</t>
  </si>
  <si>
    <t>Ostatní jinde neuvedené činnosti potřebné k řádnému plnění</t>
  </si>
  <si>
    <t>Celkem za SKUPINU 1 (součet položek 1 až 22)</t>
  </si>
  <si>
    <t>Cena celkem za SKUPINU 2 (součet položek 23 a 24)</t>
  </si>
  <si>
    <t>Cena celkem za SKUPINU 3  (součet položek 25 až 32)</t>
  </si>
  <si>
    <t xml:space="preserve">***)Pro položky  25 až 28  je stanoveno  předpokládané množství hodin a výjezdů za období 36 měsíců (délka trvání  záruky) a vychází z předpokládaného čerpání zadavatelem. Zadavatel si vyhrazuje právo uvedená množství čerpat dle svých relných potřeb, tj. přečerpat, nedočerpat či vůbec nečerpat; skutečný počet se tak může od předpokládaného počtu hodin a výjezdů lišit. </t>
  </si>
  <si>
    <t xml:space="preserve">****)Pro položky  29 až 32 je stanoveno předpokládané množství hodin a výjezdů za období 12 měsíců, které zbývají do 48 měsíců (smlouva s vybraným uchazečem bude uzavřena na dobu neurčitou) a je uvedeno pouze za účelem porovnání nabídek, přičemž vychází z předpokládaného čerpání zadavatelem. Zadavatel si vyhrazuje právo uvedená množství čerpat dle svých potřeb, tj. přečerpat, nedočerpat či vůbec nečerpat; skutečný počet se tak může od předpokládaného počtu hodin a výjezdů lišit. </t>
  </si>
  <si>
    <t>ks/1 výjezd</t>
  </si>
  <si>
    <t>SW licence (za komplet se považuje takový počet licencí, který je nezbytný pro bezproblémové fungování systému chlazení).</t>
  </si>
  <si>
    <t>Výjezd technika/ků do ústředí ČNB  k provedení mimozáruční opravy v době od 22:00 do  6:00 hod.nebo ve dnech prac.klidu. ***</t>
  </si>
  <si>
    <t>Výjezd technika/ků do ústředí ČNB  k provedení pozáruční opravy v době od 22:00 do  6:00 hod.nebo ve dnech prac.klidu. ****</t>
  </si>
  <si>
    <t xml:space="preserve">*)Položky č. 3 a 18 dodavatel VYPLNÍ POVINNĚ!!! (pro případ, že z jím navrženého technického řešení v DPS nebo ZOV vyplyne nutnost zajistit stavební povolení nebo ohlášení stavby, popř. kolaudaci). V případě, že ve skutečnosti nebude stavebního povolení ani oznámení, popř. kolaudace či souhlas s užíváním potřeba, uchazeči bude uhrazena cena plnění BEZ POLOŽEK Č. 3 a 18.  </t>
  </si>
  <si>
    <t xml:space="preserve">kurz Kč/EUR ke dni zahájení zadávacího řízení </t>
  </si>
  <si>
    <t>počet jednotek</t>
  </si>
  <si>
    <t xml:space="preserve">**počet jednotek za období 48 měsíců </t>
  </si>
  <si>
    <t xml:space="preserve">Kontrola těsnosti chladicích okruhů dle nařízení Evropského parlamentu a Rady (ES) č. 1005/2009 v minimálním počtu prohlídek dle tohoto nařízení </t>
  </si>
  <si>
    <t>Výjezd obsahuje veškeré náklady tzn. náklady na dopravu a čas strávený na cestě</t>
  </si>
  <si>
    <t xml:space="preserve">**)Dodavatel doplní počet profylaktických prohlídek dle požadavku výrobce. Počet kontrol doplní v souladu s nařízením Evropského parlamentu   a Rady (ES) č. 1005/2009, a to v minimálním počtu kontrol, stanovených v tomto nařízení v závislosti na obsahu chladiva v jednotlivých okruzích BCHJ, za období 48 měsíců. Zvolené časové období je stanoveno pouze za účelem porovnání nabídek, smlouva s vybraným uchazečem bude uzavřena na dobu neurčitou.    </t>
  </si>
  <si>
    <t>Příloha č. 2 ZD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</si>
</sst>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3" fillId="0" borderId="1" xfId="0" applyFont="1" applyBorder="1" applyProtection="1">
      <protection/>
    </xf>
    <xf numFmtId="0" fontId="0" fillId="0" borderId="2" xfId="0" applyBorder="1" applyProtection="1">
      <protection/>
    </xf>
    <xf numFmtId="0" fontId="3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3" xfId="0" applyFont="1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/>
      <protection/>
    </xf>
    <xf numFmtId="0" fontId="3" fillId="3" borderId="7" xfId="0" applyFont="1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4" fontId="0" fillId="3" borderId="6" xfId="0" applyNumberFormat="1" applyFill="1" applyBorder="1" applyAlignment="1" applyProtection="1">
      <alignment/>
      <protection/>
    </xf>
    <xf numFmtId="0" fontId="5" fillId="4" borderId="7" xfId="0" applyFont="1" applyFill="1" applyBorder="1" applyProtection="1">
      <protection/>
    </xf>
    <xf numFmtId="0" fontId="0" fillId="4" borderId="8" xfId="0" applyFont="1" applyFill="1" applyBorder="1" applyProtection="1">
      <protection/>
    </xf>
    <xf numFmtId="0" fontId="0" fillId="4" borderId="8" xfId="0" applyFont="1" applyFill="1" applyBorder="1" applyAlignment="1" applyProtection="1">
      <alignment/>
      <protection/>
    </xf>
    <xf numFmtId="0" fontId="0" fillId="4" borderId="9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4" fontId="0" fillId="4" borderId="6" xfId="0" applyNumberFormat="1" applyFill="1" applyBorder="1" applyAlignment="1" applyProtection="1">
      <alignment/>
      <protection/>
    </xf>
    <xf numFmtId="0" fontId="1" fillId="0" borderId="11" xfId="0" applyFont="1" applyFill="1" applyBorder="1" applyProtection="1">
      <protection/>
    </xf>
    <xf numFmtId="0" fontId="0" fillId="0" borderId="12" xfId="0" applyFill="1" applyBorder="1" applyProtection="1"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justify" vertical="top"/>
      <protection/>
    </xf>
    <xf numFmtId="2" fontId="0" fillId="5" borderId="1" xfId="0" applyNumberFormat="1" applyFont="1" applyFill="1" applyBorder="1" applyProtection="1">
      <protection/>
    </xf>
    <xf numFmtId="0" fontId="0" fillId="2" borderId="0" xfId="0" applyFill="1" applyProtection="1">
      <protection/>
    </xf>
    <xf numFmtId="0" fontId="0" fillId="2" borderId="1" xfId="0" applyFill="1" applyBorder="1" applyProtection="1">
      <protection/>
    </xf>
    <xf numFmtId="0" fontId="0" fillId="0" borderId="1" xfId="0" applyBorder="1" applyProtection="1">
      <protection/>
    </xf>
    <xf numFmtId="0" fontId="0" fillId="0" borderId="1" xfId="0" applyFont="1" applyBorder="1" applyAlignment="1" applyProtection="1">
      <alignment shrinkToFit="1"/>
      <protection/>
    </xf>
    <xf numFmtId="0" fontId="0" fillId="2" borderId="1" xfId="0" applyFont="1" applyFill="1" applyBorder="1" applyAlignment="1" applyProtection="1">
      <alignment wrapText="1"/>
      <protection/>
    </xf>
    <xf numFmtId="4" fontId="0" fillId="0" borderId="1" xfId="0" applyNumberFormat="1" applyFill="1" applyBorder="1" applyProtection="1">
      <protection/>
    </xf>
    <xf numFmtId="4" fontId="0" fillId="0" borderId="1" xfId="0" applyNumberFormat="1" applyBorder="1" applyProtection="1">
      <protection/>
    </xf>
    <xf numFmtId="0" fontId="0" fillId="2" borderId="1" xfId="0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wrapText="1"/>
      <protection/>
    </xf>
    <xf numFmtId="0" fontId="8" fillId="2" borderId="1" xfId="0" applyFont="1" applyFill="1" applyBorder="1" applyAlignment="1" applyProtection="1">
      <alignment wrapText="1"/>
      <protection/>
    </xf>
    <xf numFmtId="0" fontId="0" fillId="0" borderId="1" xfId="0" applyFont="1" applyBorder="1" applyProtection="1">
      <protection/>
    </xf>
    <xf numFmtId="0" fontId="6" fillId="2" borderId="1" xfId="0" applyFont="1" applyFill="1" applyBorder="1" applyAlignment="1" applyProtection="1">
      <alignment wrapText="1"/>
      <protection/>
    </xf>
    <xf numFmtId="0" fontId="0" fillId="6" borderId="12" xfId="0" applyFill="1" applyBorder="1" applyAlignment="1" applyProtection="1">
      <alignment/>
      <protection/>
    </xf>
    <xf numFmtId="2" fontId="2" fillId="6" borderId="14" xfId="20" applyNumberFormat="1" applyFont="1" applyFill="1" applyBorder="1" applyProtection="1">
      <protection/>
    </xf>
    <xf numFmtId="0" fontId="0" fillId="7" borderId="0" xfId="0" applyFill="1" applyProtection="1">
      <protection/>
    </xf>
    <xf numFmtId="0" fontId="0" fillId="7" borderId="1" xfId="0" applyFill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7" borderId="1" xfId="0" applyFill="1" applyBorder="1" applyProtection="1">
      <protection/>
    </xf>
    <xf numFmtId="0" fontId="0" fillId="7" borderId="1" xfId="0" applyFill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7" borderId="1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2" fillId="7" borderId="7" xfId="0" applyFont="1" applyFill="1" applyBorder="1" applyProtection="1">
      <protection/>
    </xf>
    <xf numFmtId="0" fontId="0" fillId="7" borderId="8" xfId="0" applyFill="1" applyBorder="1" applyProtection="1">
      <protection/>
    </xf>
    <xf numFmtId="4" fontId="2" fillId="7" borderId="15" xfId="0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0" fontId="0" fillId="8" borderId="0" xfId="0" applyFill="1" applyProtection="1">
      <protection/>
    </xf>
    <xf numFmtId="0" fontId="0" fillId="0" borderId="0" xfId="0" applyFill="1" applyProtection="1">
      <protection/>
    </xf>
    <xf numFmtId="0" fontId="0" fillId="8" borderId="1" xfId="0" applyFill="1" applyBorder="1" applyProtection="1">
      <protection/>
    </xf>
    <xf numFmtId="0" fontId="0" fillId="8" borderId="1" xfId="0" applyFill="1" applyBorder="1" applyAlignment="1" applyProtection="1">
      <alignment wrapText="1"/>
      <protection/>
    </xf>
    <xf numFmtId="0" fontId="0" fillId="8" borderId="1" xfId="0" applyFont="1" applyFill="1" applyBorder="1" applyAlignment="1" applyProtection="1">
      <alignment horizontal="left" wrapText="1"/>
      <protection/>
    </xf>
    <xf numFmtId="0" fontId="0" fillId="8" borderId="1" xfId="0" applyFont="1" applyFill="1" applyBorder="1" applyAlignment="1" applyProtection="1">
      <alignment wrapText="1"/>
      <protection/>
    </xf>
    <xf numFmtId="4" fontId="0" fillId="0" borderId="0" xfId="0" applyNumberFormat="1" applyProtection="1">
      <protection/>
    </xf>
    <xf numFmtId="0" fontId="0" fillId="4" borderId="8" xfId="0" applyFill="1" applyBorder="1" applyAlignment="1" applyProtection="1">
      <alignment/>
      <protection/>
    </xf>
    <xf numFmtId="4" fontId="2" fillId="8" borderId="15" xfId="0" applyNumberFormat="1" applyFont="1" applyFill="1" applyBorder="1" applyProtection="1">
      <protection/>
    </xf>
    <xf numFmtId="0" fontId="0" fillId="0" borderId="0" xfId="0" applyFont="1" applyProtection="1">
      <protection/>
    </xf>
    <xf numFmtId="0" fontId="3" fillId="9" borderId="1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4" fontId="0" fillId="9" borderId="1" xfId="0" applyNumberFormat="1" applyFill="1" applyBorder="1" applyProtection="1">
      <protection locked="0"/>
    </xf>
    <xf numFmtId="4" fontId="0" fillId="10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8" borderId="7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9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9" borderId="2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SheetLayoutView="100" workbookViewId="0" topLeftCell="A31">
      <selection activeCell="J16" sqref="J16"/>
    </sheetView>
  </sheetViews>
  <sheetFormatPr defaultColWidth="9.140625" defaultRowHeight="12.75"/>
  <cols>
    <col min="1" max="1" width="7.00390625" style="1" customWidth="1"/>
    <col min="2" max="2" width="26.421875" style="1" customWidth="1"/>
    <col min="3" max="3" width="8.7109375" style="1" customWidth="1"/>
    <col min="4" max="4" width="15.7109375" style="1" customWidth="1"/>
    <col min="5" max="5" width="22.28125" style="1" customWidth="1"/>
    <col min="6" max="6" width="23.140625" style="1" customWidth="1"/>
    <col min="7" max="7" width="25.421875" style="1" customWidth="1"/>
    <col min="8" max="16384" width="9.140625" style="1" customWidth="1"/>
  </cols>
  <sheetData>
    <row r="1" spans="2:7" ht="18.75">
      <c r="B1" s="2"/>
      <c r="F1" s="75" t="s">
        <v>67</v>
      </c>
      <c r="G1" s="76"/>
    </row>
    <row r="2" spans="2:7" ht="44.25" customHeight="1">
      <c r="B2" s="81" t="s">
        <v>48</v>
      </c>
      <c r="C2" s="82"/>
      <c r="D2" s="82"/>
      <c r="E2" s="82"/>
      <c r="F2" s="82"/>
      <c r="G2" s="82"/>
    </row>
    <row r="3" spans="2:7" ht="15">
      <c r="B3" s="3" t="s">
        <v>0</v>
      </c>
      <c r="C3" s="4" t="s">
        <v>1</v>
      </c>
      <c r="D3" s="83" t="s">
        <v>40</v>
      </c>
      <c r="E3" s="84"/>
      <c r="F3" s="84"/>
      <c r="G3" s="85"/>
    </row>
    <row r="4" spans="2:7" ht="15">
      <c r="B4" s="70"/>
      <c r="C4" s="71"/>
      <c r="D4" s="86"/>
      <c r="E4" s="87"/>
      <c r="F4" s="87"/>
      <c r="G4" s="88"/>
    </row>
    <row r="5" spans="2:7" ht="9" customHeight="1" thickBot="1">
      <c r="B5" s="5"/>
      <c r="C5" s="6"/>
      <c r="D5" s="7"/>
      <c r="E5" s="8"/>
      <c r="F5" s="8"/>
      <c r="G5" s="8"/>
    </row>
    <row r="6" spans="2:7" ht="15.75" thickBot="1">
      <c r="B6" s="9" t="s">
        <v>2</v>
      </c>
      <c r="C6" s="10"/>
      <c r="D6" s="11"/>
      <c r="E6" s="12"/>
      <c r="F6" s="12"/>
      <c r="G6" s="13">
        <f>ROUND(+G36,2)</f>
        <v>0</v>
      </c>
    </row>
    <row r="7" spans="2:7" ht="15.75" thickBot="1">
      <c r="B7" s="14" t="s">
        <v>3</v>
      </c>
      <c r="C7" s="15"/>
      <c r="D7" s="16"/>
      <c r="E7" s="17"/>
      <c r="F7" s="17"/>
      <c r="G7" s="18">
        <f>ROUND(+G42,2)</f>
        <v>0</v>
      </c>
    </row>
    <row r="8" spans="2:7" ht="15.75" thickBot="1">
      <c r="B8" s="19" t="s">
        <v>4</v>
      </c>
      <c r="C8" s="20"/>
      <c r="D8" s="21"/>
      <c r="E8" s="22"/>
      <c r="F8" s="23"/>
      <c r="G8" s="24">
        <f>ROUND(+G56,2)</f>
        <v>0</v>
      </c>
    </row>
    <row r="9" spans="2:7" ht="19.5" thickBot="1">
      <c r="B9" s="25" t="s">
        <v>27</v>
      </c>
      <c r="C9" s="26"/>
      <c r="D9" s="27"/>
      <c r="E9" s="28"/>
      <c r="F9" s="29"/>
      <c r="G9" s="30">
        <f>ROUND(SUM(G6:G8),2)</f>
        <v>0</v>
      </c>
    </row>
    <row r="10" spans="2:7" ht="6.75" customHeight="1">
      <c r="B10" s="5"/>
      <c r="C10" s="6"/>
      <c r="D10" s="7"/>
      <c r="E10" s="8"/>
      <c r="F10" s="8"/>
      <c r="G10" s="8"/>
    </row>
    <row r="11" spans="2:3" ht="26.25" customHeight="1">
      <c r="B11" s="31" t="s">
        <v>61</v>
      </c>
      <c r="C11" s="32">
        <v>28</v>
      </c>
    </row>
    <row r="12" spans="1:2" ht="15.75" customHeight="1">
      <c r="A12" s="33" t="s">
        <v>5</v>
      </c>
      <c r="B12" s="33"/>
    </row>
    <row r="13" spans="1:7" ht="15.75" customHeight="1">
      <c r="A13" s="34" t="s">
        <v>6</v>
      </c>
      <c r="B13" s="34" t="s">
        <v>7</v>
      </c>
      <c r="C13" s="35" t="s">
        <v>8</v>
      </c>
      <c r="D13" s="35" t="s">
        <v>62</v>
      </c>
      <c r="E13" s="35" t="s">
        <v>9</v>
      </c>
      <c r="F13" s="36" t="s">
        <v>29</v>
      </c>
      <c r="G13" s="35" t="s">
        <v>28</v>
      </c>
    </row>
    <row r="14" spans="1:7" ht="25.5">
      <c r="A14" s="34">
        <v>1</v>
      </c>
      <c r="B14" s="37" t="s">
        <v>38</v>
      </c>
      <c r="C14" s="35" t="s">
        <v>10</v>
      </c>
      <c r="D14" s="35">
        <v>1</v>
      </c>
      <c r="E14" s="72"/>
      <c r="F14" s="38">
        <f>ROUND(E14/$C$11,2)</f>
        <v>0</v>
      </c>
      <c r="G14" s="39">
        <f aca="true" t="shared" si="0" ref="G14:G27">+D14*F14</f>
        <v>0</v>
      </c>
    </row>
    <row r="15" spans="1:7" ht="12.75">
      <c r="A15" s="34">
        <v>2</v>
      </c>
      <c r="B15" s="40" t="s">
        <v>11</v>
      </c>
      <c r="C15" s="35" t="s">
        <v>10</v>
      </c>
      <c r="D15" s="35">
        <v>1</v>
      </c>
      <c r="E15" s="72"/>
      <c r="F15" s="38">
        <f aca="true" t="shared" si="1" ref="F15:F18">ROUND(E15/$C$11,2)</f>
        <v>0</v>
      </c>
      <c r="G15" s="39">
        <f t="shared" si="0"/>
        <v>0</v>
      </c>
    </row>
    <row r="16" spans="1:7" ht="114" customHeight="1">
      <c r="A16" s="34">
        <v>3</v>
      </c>
      <c r="B16" s="41" t="s">
        <v>47</v>
      </c>
      <c r="C16" s="35" t="s">
        <v>10</v>
      </c>
      <c r="D16" s="35">
        <v>1</v>
      </c>
      <c r="E16" s="72"/>
      <c r="F16" s="38">
        <f t="shared" si="1"/>
        <v>0</v>
      </c>
      <c r="G16" s="39">
        <f t="shared" si="0"/>
        <v>0</v>
      </c>
    </row>
    <row r="17" spans="1:7" ht="50.25" customHeight="1">
      <c r="A17" s="34">
        <v>4</v>
      </c>
      <c r="B17" s="42" t="s">
        <v>33</v>
      </c>
      <c r="C17" s="43" t="s">
        <v>10</v>
      </c>
      <c r="D17" s="35">
        <v>1</v>
      </c>
      <c r="E17" s="72"/>
      <c r="F17" s="38">
        <f t="shared" si="1"/>
        <v>0</v>
      </c>
      <c r="G17" s="39">
        <f t="shared" si="0"/>
        <v>0</v>
      </c>
    </row>
    <row r="18" spans="1:7" ht="25.5">
      <c r="A18" s="34">
        <v>5</v>
      </c>
      <c r="B18" s="42" t="s">
        <v>32</v>
      </c>
      <c r="C18" s="43" t="s">
        <v>10</v>
      </c>
      <c r="D18" s="35">
        <v>1</v>
      </c>
      <c r="E18" s="72"/>
      <c r="F18" s="38">
        <f t="shared" si="1"/>
        <v>0</v>
      </c>
      <c r="G18" s="39">
        <f t="shared" si="0"/>
        <v>0</v>
      </c>
    </row>
    <row r="19" spans="1:7" ht="16.5" customHeight="1">
      <c r="A19" s="34">
        <v>6</v>
      </c>
      <c r="B19" s="37" t="s">
        <v>34</v>
      </c>
      <c r="C19" s="35" t="s">
        <v>12</v>
      </c>
      <c r="D19" s="35">
        <v>2</v>
      </c>
      <c r="E19" s="38"/>
      <c r="F19" s="73"/>
      <c r="G19" s="39">
        <f>ROUND(D19*F19,2)</f>
        <v>0</v>
      </c>
    </row>
    <row r="20" spans="1:7" ht="17.25" customHeight="1">
      <c r="A20" s="34">
        <v>7</v>
      </c>
      <c r="B20" s="37" t="s">
        <v>35</v>
      </c>
      <c r="C20" s="35" t="s">
        <v>12</v>
      </c>
      <c r="D20" s="35">
        <v>2</v>
      </c>
      <c r="E20" s="38"/>
      <c r="F20" s="73"/>
      <c r="G20" s="39">
        <f aca="true" t="shared" si="2" ref="G20:G21">ROUND(D20*F20,2)</f>
        <v>0</v>
      </c>
    </row>
    <row r="21" spans="1:7" ht="19.5" customHeight="1">
      <c r="A21" s="34">
        <v>8</v>
      </c>
      <c r="B21" s="37" t="s">
        <v>41</v>
      </c>
      <c r="C21" s="35" t="s">
        <v>10</v>
      </c>
      <c r="D21" s="35">
        <v>1</v>
      </c>
      <c r="E21" s="38"/>
      <c r="F21" s="73"/>
      <c r="G21" s="39">
        <f t="shared" si="2"/>
        <v>0</v>
      </c>
    </row>
    <row r="22" spans="1:7" ht="114" customHeight="1">
      <c r="A22" s="34">
        <v>9</v>
      </c>
      <c r="B22" s="40" t="s">
        <v>30</v>
      </c>
      <c r="C22" s="35" t="s">
        <v>10</v>
      </c>
      <c r="D22" s="35">
        <v>1</v>
      </c>
      <c r="E22" s="72"/>
      <c r="F22" s="38">
        <f aca="true" t="shared" si="3" ref="F22:F35">ROUND(E22/$C$11,2)</f>
        <v>0</v>
      </c>
      <c r="G22" s="39">
        <f t="shared" si="0"/>
        <v>0</v>
      </c>
    </row>
    <row r="23" spans="1:7" ht="116.25" customHeight="1">
      <c r="A23" s="34">
        <v>10</v>
      </c>
      <c r="B23" s="37" t="s">
        <v>49</v>
      </c>
      <c r="C23" s="43" t="s">
        <v>10</v>
      </c>
      <c r="D23" s="35">
        <v>1</v>
      </c>
      <c r="E23" s="72"/>
      <c r="F23" s="38">
        <f t="shared" si="3"/>
        <v>0</v>
      </c>
      <c r="G23" s="39">
        <f t="shared" si="0"/>
        <v>0</v>
      </c>
    </row>
    <row r="24" spans="1:7" ht="26.25" customHeight="1">
      <c r="A24" s="34">
        <v>11</v>
      </c>
      <c r="B24" s="37" t="s">
        <v>44</v>
      </c>
      <c r="C24" s="35" t="s">
        <v>10</v>
      </c>
      <c r="D24" s="35">
        <v>1</v>
      </c>
      <c r="E24" s="72"/>
      <c r="F24" s="38">
        <f t="shared" si="3"/>
        <v>0</v>
      </c>
      <c r="G24" s="39">
        <f t="shared" si="0"/>
        <v>0</v>
      </c>
    </row>
    <row r="25" spans="1:7" ht="26.25" customHeight="1">
      <c r="A25" s="34">
        <v>12</v>
      </c>
      <c r="B25" s="37" t="s">
        <v>43</v>
      </c>
      <c r="C25" s="35" t="s">
        <v>10</v>
      </c>
      <c r="D25" s="35">
        <v>1</v>
      </c>
      <c r="E25" s="72"/>
      <c r="F25" s="38">
        <f t="shared" si="3"/>
        <v>0</v>
      </c>
      <c r="G25" s="39">
        <f t="shared" si="0"/>
        <v>0</v>
      </c>
    </row>
    <row r="26" spans="1:7" ht="90" customHeight="1">
      <c r="A26" s="34">
        <v>13</v>
      </c>
      <c r="B26" s="37" t="s">
        <v>36</v>
      </c>
      <c r="C26" s="35" t="s">
        <v>10</v>
      </c>
      <c r="D26" s="35">
        <v>1</v>
      </c>
      <c r="E26" s="72"/>
      <c r="F26" s="38">
        <f t="shared" si="3"/>
        <v>0</v>
      </c>
      <c r="G26" s="39">
        <f t="shared" si="0"/>
        <v>0</v>
      </c>
    </row>
    <row r="27" spans="1:7" ht="77.25" customHeight="1">
      <c r="A27" s="34">
        <v>14</v>
      </c>
      <c r="B27" s="37" t="s">
        <v>37</v>
      </c>
      <c r="C27" s="35" t="s">
        <v>10</v>
      </c>
      <c r="D27" s="35">
        <v>1</v>
      </c>
      <c r="E27" s="72"/>
      <c r="F27" s="38">
        <f t="shared" si="3"/>
        <v>0</v>
      </c>
      <c r="G27" s="39">
        <f t="shared" si="0"/>
        <v>0</v>
      </c>
    </row>
    <row r="28" spans="1:7" ht="12.75">
      <c r="A28" s="34">
        <v>15</v>
      </c>
      <c r="B28" s="37" t="s">
        <v>46</v>
      </c>
      <c r="C28" s="43" t="s">
        <v>10</v>
      </c>
      <c r="D28" s="35">
        <v>1</v>
      </c>
      <c r="E28" s="72"/>
      <c r="F28" s="38">
        <f t="shared" si="3"/>
        <v>0</v>
      </c>
      <c r="G28" s="39">
        <f aca="true" t="shared" si="4" ref="G28:G33">+D28*F28</f>
        <v>0</v>
      </c>
    </row>
    <row r="29" spans="1:7" ht="40.5" customHeight="1">
      <c r="A29" s="34">
        <v>16</v>
      </c>
      <c r="B29" s="37" t="s">
        <v>26</v>
      </c>
      <c r="C29" s="43" t="s">
        <v>10</v>
      </c>
      <c r="D29" s="35">
        <v>1</v>
      </c>
      <c r="E29" s="72"/>
      <c r="F29" s="38">
        <f t="shared" si="3"/>
        <v>0</v>
      </c>
      <c r="G29" s="39">
        <f t="shared" si="4"/>
        <v>0</v>
      </c>
    </row>
    <row r="30" spans="1:7" ht="12.75">
      <c r="A30" s="34">
        <v>17</v>
      </c>
      <c r="B30" s="40" t="s">
        <v>25</v>
      </c>
      <c r="C30" s="35" t="s">
        <v>10</v>
      </c>
      <c r="D30" s="35">
        <v>1</v>
      </c>
      <c r="E30" s="72"/>
      <c r="F30" s="38">
        <f t="shared" si="3"/>
        <v>0</v>
      </c>
      <c r="G30" s="39">
        <f t="shared" si="4"/>
        <v>0</v>
      </c>
    </row>
    <row r="31" spans="1:7" ht="79.5" customHeight="1">
      <c r="A31" s="34">
        <v>18</v>
      </c>
      <c r="B31" s="44" t="s">
        <v>45</v>
      </c>
      <c r="C31" s="43" t="s">
        <v>10</v>
      </c>
      <c r="D31" s="35">
        <v>1</v>
      </c>
      <c r="E31" s="72"/>
      <c r="F31" s="38">
        <f t="shared" si="3"/>
        <v>0</v>
      </c>
      <c r="G31" s="39">
        <f t="shared" si="4"/>
        <v>0</v>
      </c>
    </row>
    <row r="32" spans="1:7" ht="25.5">
      <c r="A32" s="34">
        <v>19</v>
      </c>
      <c r="B32" s="37" t="s">
        <v>31</v>
      </c>
      <c r="C32" s="43" t="s">
        <v>10</v>
      </c>
      <c r="D32" s="35">
        <v>1</v>
      </c>
      <c r="E32" s="72"/>
      <c r="F32" s="38">
        <f t="shared" si="3"/>
        <v>0</v>
      </c>
      <c r="G32" s="39">
        <f aca="true" t="shared" si="5" ref="G32">+D32*F32</f>
        <v>0</v>
      </c>
    </row>
    <row r="33" spans="1:7" ht="38.25">
      <c r="A33" s="34">
        <v>20</v>
      </c>
      <c r="B33" s="37" t="s">
        <v>50</v>
      </c>
      <c r="C33" s="43" t="s">
        <v>10</v>
      </c>
      <c r="D33" s="35">
        <v>1</v>
      </c>
      <c r="E33" s="72"/>
      <c r="F33" s="38">
        <f t="shared" si="3"/>
        <v>0</v>
      </c>
      <c r="G33" s="39">
        <f t="shared" si="4"/>
        <v>0</v>
      </c>
    </row>
    <row r="34" spans="1:7" ht="40.5" customHeight="1">
      <c r="A34" s="34">
        <v>21</v>
      </c>
      <c r="B34" s="37" t="s">
        <v>42</v>
      </c>
      <c r="C34" s="43" t="s">
        <v>10</v>
      </c>
      <c r="D34" s="35">
        <v>1</v>
      </c>
      <c r="E34" s="72"/>
      <c r="F34" s="38">
        <f t="shared" si="3"/>
        <v>0</v>
      </c>
      <c r="G34" s="39">
        <f>D34*F34</f>
        <v>0</v>
      </c>
    </row>
    <row r="35" spans="1:7" ht="64.5" customHeight="1">
      <c r="A35" s="34">
        <v>22</v>
      </c>
      <c r="B35" s="37" t="s">
        <v>57</v>
      </c>
      <c r="C35" s="43" t="s">
        <v>10</v>
      </c>
      <c r="D35" s="35">
        <v>1</v>
      </c>
      <c r="E35" s="72"/>
      <c r="F35" s="38">
        <f t="shared" si="3"/>
        <v>0</v>
      </c>
      <c r="G35" s="39">
        <f>D35*F35</f>
        <v>0</v>
      </c>
    </row>
    <row r="36" spans="1:7" ht="16.15" customHeight="1" thickBot="1">
      <c r="A36" s="45" t="s">
        <v>51</v>
      </c>
      <c r="B36" s="45"/>
      <c r="C36" s="45"/>
      <c r="D36" s="45"/>
      <c r="E36" s="45"/>
      <c r="F36" s="45"/>
      <c r="G36" s="46">
        <f>G14+G15+G16+G17+G18+G19+G20+G21+G22+G22+G23+G24+G25+G26+G27+G28+G29+G30+G31+G33+G34+G35</f>
        <v>0</v>
      </c>
    </row>
    <row r="37" spans="1:7" ht="43.5" customHeight="1">
      <c r="A37" s="89" t="s">
        <v>60</v>
      </c>
      <c r="B37" s="89"/>
      <c r="C37" s="89"/>
      <c r="D37" s="89"/>
      <c r="E37" s="89"/>
      <c r="F37" s="89"/>
      <c r="G37" s="89"/>
    </row>
    <row r="38" spans="1:2" ht="12.75">
      <c r="A38" s="47" t="s">
        <v>13</v>
      </c>
      <c r="B38" s="47"/>
    </row>
    <row r="39" spans="1:7" ht="37.5" customHeight="1">
      <c r="A39" s="48" t="s">
        <v>6</v>
      </c>
      <c r="B39" s="48" t="s">
        <v>21</v>
      </c>
      <c r="C39" s="49" t="s">
        <v>8</v>
      </c>
      <c r="D39" s="50" t="s">
        <v>63</v>
      </c>
      <c r="E39" s="50" t="s">
        <v>9</v>
      </c>
      <c r="F39" s="50" t="s">
        <v>29</v>
      </c>
      <c r="G39" s="50" t="s">
        <v>28</v>
      </c>
    </row>
    <row r="40" spans="1:7" ht="25.5" customHeight="1">
      <c r="A40" s="51">
        <v>23</v>
      </c>
      <c r="B40" s="52" t="s">
        <v>14</v>
      </c>
      <c r="C40" s="53" t="s">
        <v>15</v>
      </c>
      <c r="D40" s="74"/>
      <c r="E40" s="73"/>
      <c r="F40" s="38">
        <f aca="true" t="shared" si="6" ref="F40:F41">ROUND(E40/$C$11,2)</f>
        <v>0</v>
      </c>
      <c r="G40" s="39">
        <f>+D40*F40</f>
        <v>0</v>
      </c>
    </row>
    <row r="41" spans="1:7" ht="68.25" customHeight="1" thickBot="1">
      <c r="A41" s="51">
        <v>24</v>
      </c>
      <c r="B41" s="54" t="s">
        <v>64</v>
      </c>
      <c r="C41" s="55" t="s">
        <v>16</v>
      </c>
      <c r="D41" s="74"/>
      <c r="E41" s="73"/>
      <c r="F41" s="38">
        <f t="shared" si="6"/>
        <v>0</v>
      </c>
      <c r="G41" s="39">
        <f>D41*F41</f>
        <v>0</v>
      </c>
    </row>
    <row r="42" spans="1:7" ht="16.5" thickBot="1">
      <c r="A42" s="56" t="s">
        <v>52</v>
      </c>
      <c r="B42" s="57"/>
      <c r="C42" s="57"/>
      <c r="D42" s="57"/>
      <c r="E42" s="57"/>
      <c r="F42" s="57"/>
      <c r="G42" s="58">
        <f>SUM(G40:G41)</f>
        <v>0</v>
      </c>
    </row>
    <row r="43" ht="15" customHeight="1">
      <c r="A43" s="59" t="s">
        <v>39</v>
      </c>
    </row>
    <row r="44" spans="1:7" ht="58.5" customHeight="1">
      <c r="A44" s="90" t="s">
        <v>66</v>
      </c>
      <c r="B44" s="90"/>
      <c r="C44" s="90"/>
      <c r="D44" s="90"/>
      <c r="E44" s="90"/>
      <c r="F44" s="90"/>
      <c r="G44" s="90"/>
    </row>
    <row r="45" ht="1.5" customHeight="1"/>
    <row r="46" spans="1:3" ht="12.75">
      <c r="A46" s="60" t="s">
        <v>4</v>
      </c>
      <c r="B46" s="60"/>
      <c r="C46" s="61"/>
    </row>
    <row r="47" spans="1:7" ht="12.75">
      <c r="A47" s="62" t="s">
        <v>6</v>
      </c>
      <c r="B47" s="62" t="s">
        <v>7</v>
      </c>
      <c r="C47" s="35" t="s">
        <v>8</v>
      </c>
      <c r="D47" s="43" t="s">
        <v>62</v>
      </c>
      <c r="E47" s="43" t="s">
        <v>9</v>
      </c>
      <c r="F47" s="43" t="s">
        <v>29</v>
      </c>
      <c r="G47" s="43" t="s">
        <v>28</v>
      </c>
    </row>
    <row r="48" spans="1:7" ht="35.25" customHeight="1">
      <c r="A48" s="62">
        <v>25</v>
      </c>
      <c r="B48" s="63" t="s">
        <v>17</v>
      </c>
      <c r="C48" s="55" t="s">
        <v>18</v>
      </c>
      <c r="D48" s="35">
        <v>50</v>
      </c>
      <c r="E48" s="73"/>
      <c r="F48" s="38">
        <f aca="true" t="shared" si="7" ref="F48:F55">ROUND(E48/$C$11,2)</f>
        <v>0</v>
      </c>
      <c r="G48" s="39">
        <f>D48*F48</f>
        <v>0</v>
      </c>
    </row>
    <row r="49" spans="1:7" ht="51" customHeight="1">
      <c r="A49" s="62">
        <v>26</v>
      </c>
      <c r="B49" s="64" t="s">
        <v>19</v>
      </c>
      <c r="C49" s="55" t="s">
        <v>18</v>
      </c>
      <c r="D49" s="35">
        <v>10</v>
      </c>
      <c r="E49" s="73"/>
      <c r="F49" s="38">
        <f t="shared" si="7"/>
        <v>0</v>
      </c>
      <c r="G49" s="39">
        <f aca="true" t="shared" si="8" ref="G49:G55">+D49*F49</f>
        <v>0</v>
      </c>
    </row>
    <row r="50" spans="1:7" ht="51">
      <c r="A50" s="62">
        <v>27</v>
      </c>
      <c r="B50" s="63" t="s">
        <v>22</v>
      </c>
      <c r="C50" s="53" t="s">
        <v>56</v>
      </c>
      <c r="D50" s="35">
        <v>6</v>
      </c>
      <c r="E50" s="73"/>
      <c r="F50" s="38">
        <f t="shared" si="7"/>
        <v>0</v>
      </c>
      <c r="G50" s="39">
        <f t="shared" si="8"/>
        <v>0</v>
      </c>
    </row>
    <row r="51" spans="1:7" ht="68.25" customHeight="1">
      <c r="A51" s="62">
        <v>28</v>
      </c>
      <c r="B51" s="64" t="s">
        <v>58</v>
      </c>
      <c r="C51" s="53" t="s">
        <v>56</v>
      </c>
      <c r="D51" s="35">
        <v>3</v>
      </c>
      <c r="E51" s="73"/>
      <c r="F51" s="38">
        <f t="shared" si="7"/>
        <v>0</v>
      </c>
      <c r="G51" s="39">
        <f t="shared" si="8"/>
        <v>0</v>
      </c>
    </row>
    <row r="52" spans="1:7" ht="37.5" customHeight="1">
      <c r="A52" s="62">
        <v>29</v>
      </c>
      <c r="B52" s="65" t="s">
        <v>23</v>
      </c>
      <c r="C52" s="55" t="s">
        <v>18</v>
      </c>
      <c r="D52" s="35">
        <v>60</v>
      </c>
      <c r="E52" s="73"/>
      <c r="F52" s="38">
        <f t="shared" si="7"/>
        <v>0</v>
      </c>
      <c r="G52" s="39">
        <f t="shared" si="8"/>
        <v>0</v>
      </c>
    </row>
    <row r="53" spans="1:7" ht="40.5" customHeight="1">
      <c r="A53" s="62">
        <v>30</v>
      </c>
      <c r="B53" s="65" t="s">
        <v>24</v>
      </c>
      <c r="C53" s="55" t="s">
        <v>18</v>
      </c>
      <c r="D53" s="35">
        <v>10</v>
      </c>
      <c r="E53" s="73"/>
      <c r="F53" s="38">
        <f t="shared" si="7"/>
        <v>0</v>
      </c>
      <c r="G53" s="39">
        <f t="shared" si="8"/>
        <v>0</v>
      </c>
    </row>
    <row r="54" spans="1:7" ht="63.75">
      <c r="A54" s="62">
        <v>31</v>
      </c>
      <c r="B54" s="63" t="s">
        <v>20</v>
      </c>
      <c r="C54" s="53" t="s">
        <v>56</v>
      </c>
      <c r="D54" s="35">
        <v>5</v>
      </c>
      <c r="E54" s="73"/>
      <c r="F54" s="38">
        <f t="shared" si="7"/>
        <v>0</v>
      </c>
      <c r="G54" s="39">
        <f t="shared" si="8"/>
        <v>0</v>
      </c>
    </row>
    <row r="55" spans="1:9" ht="68.25" customHeight="1" thickBot="1">
      <c r="A55" s="62">
        <v>32</v>
      </c>
      <c r="B55" s="65" t="s">
        <v>59</v>
      </c>
      <c r="C55" s="53" t="s">
        <v>56</v>
      </c>
      <c r="D55" s="35">
        <v>2</v>
      </c>
      <c r="E55" s="73"/>
      <c r="F55" s="38">
        <f t="shared" si="7"/>
        <v>0</v>
      </c>
      <c r="G55" s="39">
        <f t="shared" si="8"/>
        <v>0</v>
      </c>
      <c r="I55" s="66"/>
    </row>
    <row r="56" spans="1:7" ht="16.5" thickBot="1">
      <c r="A56" s="78" t="s">
        <v>53</v>
      </c>
      <c r="B56" s="79"/>
      <c r="C56" s="79"/>
      <c r="D56" s="79"/>
      <c r="E56" s="80"/>
      <c r="F56" s="67"/>
      <c r="G56" s="68">
        <f>SUM(G48:G55)</f>
        <v>0</v>
      </c>
    </row>
    <row r="57" ht="16.5" customHeight="1">
      <c r="A57" s="69" t="s">
        <v>65</v>
      </c>
    </row>
    <row r="58" spans="1:7" ht="45.75" customHeight="1">
      <c r="A58" s="77" t="s">
        <v>54</v>
      </c>
      <c r="B58" s="77"/>
      <c r="C58" s="77"/>
      <c r="D58" s="77"/>
      <c r="E58" s="77"/>
      <c r="F58" s="77"/>
      <c r="G58" s="77"/>
    </row>
    <row r="59" spans="1:7" ht="58.5" customHeight="1">
      <c r="A59" s="77" t="s">
        <v>55</v>
      </c>
      <c r="B59" s="77"/>
      <c r="C59" s="77"/>
      <c r="D59" s="77"/>
      <c r="E59" s="77"/>
      <c r="F59" s="77"/>
      <c r="G59" s="77"/>
    </row>
  </sheetData>
  <sheetProtection password="CC06" sheet="1" objects="1" scenarios="1"/>
  <protectedRanges>
    <protectedRange sqref="B4:G4 E14:E18 F19:F21 E22:E35 D40:E41 E48:E55" name="Oblast1"/>
  </protectedRanges>
  <mergeCells count="9">
    <mergeCell ref="F1:G1"/>
    <mergeCell ref="A58:G58"/>
    <mergeCell ref="A59:G59"/>
    <mergeCell ref="A56:E56"/>
    <mergeCell ref="B2:G2"/>
    <mergeCell ref="D3:G3"/>
    <mergeCell ref="D4:G4"/>
    <mergeCell ref="A37:G37"/>
    <mergeCell ref="A44:G44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U00348</dc:creator>
  <cp:keywords/>
  <dc:description/>
  <cp:lastModifiedBy>Koblížková Silvie</cp:lastModifiedBy>
  <cp:lastPrinted>2014-08-14T10:50:52Z</cp:lastPrinted>
  <dcterms:created xsi:type="dcterms:W3CDTF">2013-10-03T16:49:35Z</dcterms:created>
  <dcterms:modified xsi:type="dcterms:W3CDTF">2014-08-20T11:50:51Z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-2003345916</vt:i4>
  </property>
  <property fmtid="{D5CDD505-2E9C-101B-9397-08002B2CF9AE}" pid="3" name="_NewReviewCycle">
    <vt:lpwstr/>
  </property>
  <property fmtid="{D5CDD505-2E9C-101B-9397-08002B2CF9AE}" pid="4" name="_EmailSubject">
    <vt:lpwstr>chlad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23701380</vt:i4>
  </property>
  <property fmtid="{D5CDD505-2E9C-101B-9397-08002B2CF9AE}" pid="8" name="_ReviewingToolsShownOnce">
    <vt:lpwstr/>
  </property>
</Properties>
</file>