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705" windowWidth="15480" windowHeight="6435" activeTab="0"/>
  </bookViews>
  <sheets>
    <sheet name="List1" sheetId="1" r:id="rId1"/>
    <sheet name="List2" sheetId="2" r:id="rId2"/>
    <sheet name="List3" sheetId="3" r:id="rId3"/>
  </sheets>
  <definedNames>
    <definedName name="kurz">'List1'!$F$60</definedName>
    <definedName name="_xlnm.Print_Titles" localSheetId="0">'List1'!$4:$30</definedName>
  </definedNames>
  <calcPr fullCalcOnLoad="1"/>
</workbook>
</file>

<file path=xl/sharedStrings.xml><?xml version="1.0" encoding="utf-8"?>
<sst xmlns="http://schemas.openxmlformats.org/spreadsheetml/2006/main" count="114" uniqueCount="76">
  <si>
    <t>Položka</t>
  </si>
  <si>
    <t>1</t>
  </si>
  <si>
    <t>2</t>
  </si>
  <si>
    <t>3</t>
  </si>
  <si>
    <t>4</t>
  </si>
  <si>
    <t>Celková cena</t>
  </si>
  <si>
    <t>Celková nabídková cena v USD</t>
  </si>
  <si>
    <t>5</t>
  </si>
  <si>
    <t>Popis</t>
  </si>
  <si>
    <t xml:space="preserve">Celková cena </t>
  </si>
  <si>
    <t>v USD</t>
  </si>
  <si>
    <t>*</t>
  </si>
  <si>
    <r>
      <rPr>
        <b/>
        <u val="single"/>
        <sz val="12"/>
        <rFont val="Arial"/>
        <family val="2"/>
      </rPr>
      <t>v USD</t>
    </r>
    <r>
      <rPr>
        <b/>
        <sz val="12"/>
        <rFont val="Arial"/>
        <family val="2"/>
      </rPr>
      <t>*</t>
    </r>
  </si>
  <si>
    <t>Paušální cena za 1 rok</t>
  </si>
  <si>
    <t>Cenová tabulka</t>
  </si>
  <si>
    <r>
      <t xml:space="preserve">Poskytovatel stanoví celkovou nabídkovou cenu tak, že </t>
    </r>
    <r>
      <rPr>
        <b/>
        <sz val="12"/>
        <rFont val="Arial"/>
        <family val="2"/>
      </rPr>
      <t>vyplní veškerá žlutě podbarvená pole v cenové tabulce</t>
    </r>
    <r>
      <rPr>
        <sz val="12"/>
        <rFont val="Arial"/>
        <family val="2"/>
      </rPr>
      <t xml:space="preserve">. Ceny do cenové tabulky poskytovatel uvede </t>
    </r>
    <r>
      <rPr>
        <b/>
        <sz val="12"/>
        <rFont val="Arial"/>
        <family val="2"/>
      </rPr>
      <t>v USD a v CZK (dle zadání) bez DPH s přesností na dvě desetinná místa</t>
    </r>
    <r>
      <rPr>
        <sz val="12"/>
        <rFont val="Arial"/>
        <family val="2"/>
      </rPr>
      <t xml:space="preserve">. Ceny uvedené v cenové tabulce zahrnují veškeré náklady poskytovatele spojené s plněním veřejné zakázky. </t>
    </r>
  </si>
  <si>
    <t xml:space="preserve">Počet let </t>
  </si>
  <si>
    <t>6</t>
  </si>
  <si>
    <t>v CZK</t>
  </si>
  <si>
    <t>7</t>
  </si>
  <si>
    <t>8</t>
  </si>
  <si>
    <t>9</t>
  </si>
  <si>
    <t>10</t>
  </si>
  <si>
    <t>11</t>
  </si>
  <si>
    <t>12</t>
  </si>
  <si>
    <t>13</t>
  </si>
  <si>
    <t>14</t>
  </si>
  <si>
    <t>F) Paušální roční ceny za navazující služby a podporu poskytovatele za následující 4 roky</t>
  </si>
  <si>
    <t>15</t>
  </si>
  <si>
    <t>16</t>
  </si>
  <si>
    <t>17</t>
  </si>
  <si>
    <t>18</t>
  </si>
  <si>
    <t>D) Provedení migračních prací</t>
  </si>
  <si>
    <t>B) Dodávka HW do 31. 12. 2023 a uplatnění "Trade in"</t>
  </si>
  <si>
    <t>C) Dodávka nového hardware a software do 31. 1. 2024</t>
  </si>
  <si>
    <t xml:space="preserve">E) Paušální roční ceny za navazující služby a podporu výrobce </t>
  </si>
  <si>
    <t>19</t>
  </si>
  <si>
    <t>Servisní podpora poskytovatele na stávající HW a SW dle čl. I odst. 8 smlouvy</t>
  </si>
  <si>
    <t>20</t>
  </si>
  <si>
    <t>6700 Plus Appliance for Maestro including one 10 GbE NIC and two 10 GbE direct attach cables (DAC) with SandBlast subscription package for 1 year                                                                                 (CPAP-SG6700-PLUS-MHS-SNBT)</t>
  </si>
  <si>
    <t>DDoS Protector 6-1 - Upgrade to DDoS Protector 6-2 - Software Option                                          (CPSB-DP-UPGRD-6-1-to-6-2-SME)</t>
  </si>
  <si>
    <t>Software</t>
  </si>
  <si>
    <t>Hardware</t>
  </si>
  <si>
    <t>Paušální cena za 1 kpl</t>
  </si>
  <si>
    <t xml:space="preserve">Počet </t>
  </si>
  <si>
    <t>***</t>
  </si>
  <si>
    <t xml:space="preserve">Jedná se o dodatečné technické a programové prostředky na základě dodatečných objednávek dle čl. I odst. 11 smlouvy. Počty uvedené v rámci buněk E52 a E54 jsou stanoveny jako maximální po dobu platnosti smlouvy. Objednatel si však vyhrazuje právo všechny tyto prostředky vůbec neobjednat, případně objednat pouze některé z nich či dodání menšího počtu. </t>
  </si>
  <si>
    <t>**</t>
  </si>
  <si>
    <t>v USD*</t>
  </si>
  <si>
    <t xml:space="preserve">A) Vypracování realizační studie </t>
  </si>
  <si>
    <t>Cena za vypracování realizační studie dle čl. I odst. 2 smlouvy</t>
  </si>
  <si>
    <t xml:space="preserve">Předpokládaný počet hodin za období 4 let** </t>
  </si>
  <si>
    <t>Předpokládaný počet jednotek v cenové tabulce je uveden pouze za účelem porovnání nabídek a vychází z předpokládaného čerpání za dobu 48 měsíců. Zadavatel si vyhrazuje právo uvedené služby čerpat dle svých reálných potřeb, skutečné počty se tak mohou od předpokládaného počtu lišit.</t>
  </si>
  <si>
    <t>G) Hodinová sazba za přímou pomoc a konzultační podporu</t>
  </si>
  <si>
    <t>Příloha č. 2 ZD</t>
  </si>
  <si>
    <t xml:space="preserve">Cena za dodávku první části HW dle čl. I odst. 1 smlouvy a přílohy č.1 odst. a) smlouvy </t>
  </si>
  <si>
    <t>Výše slevy za vrácení stávajících SW licencí dle čl. I odst. 10 smlouvy a přílohy č. 9 smlouvy ("Trade in")</t>
  </si>
  <si>
    <t xml:space="preserve">Cena za dodávku druhé části HW dle čl. I odst. 1 smlouvy a přílohy č. 1 odst. b) smlouvy </t>
  </si>
  <si>
    <t xml:space="preserve">Cena za dodávku SW dle čl. I odst. 1 smlouvy a přílohy č. 1 odst. c) smlouvy </t>
  </si>
  <si>
    <t>Závoz a instalace HW zařízení do lokalit dle přílohy č. 2 odst. 2 smlouvy</t>
  </si>
  <si>
    <t>Převzetí zařízení do podpory dle přílohy č. 2 odst. 3 smlouvy</t>
  </si>
  <si>
    <t>Ověření postupů z realizační studie v testovacím prostředí a úprava migračního plánu dle přílohy č. 2 odst. 4 smlouvy</t>
  </si>
  <si>
    <t>Postupná migrace stávající komunikace do nové infrastruktury dle přílohy č. 2 odst. 5 smlouvy</t>
  </si>
  <si>
    <t>Akceptační testování dle přílohy č. 2 odst. 6 smlouvy</t>
  </si>
  <si>
    <t>Zaškolení obsluhy dle přílohy č. 2 odst. 7 smlouvy</t>
  </si>
  <si>
    <t>Vypracování dokumentace skutečného stavu dle přílohy č. 2 odst. 7 smlouvy</t>
  </si>
  <si>
    <t xml:space="preserve">Podpora výrobce dle čl. I odst. 6 smlouvy a přílohy č. 1 písm. e) smlouvy na stávající HW a SW specifikovaný v příloze č. 5 smlouvy </t>
  </si>
  <si>
    <t>Podpora výrobce dle čl. I odst. 6 smlouvy a přílohy č. 1 písm. e) smlouvy na nový HW a SW dle přílohy č. 1 odst. a)-c) smlouvy</t>
  </si>
  <si>
    <t>Služby výrobce na původní HW a SW dle čl. I odst. 7 smlouvy a přílohy č. 5 smlouvy</t>
  </si>
  <si>
    <t>Služby výrobce na nový HW a SW dle čl. I odst. 7 smlouvy a přílohy č. 1 a)-c) smlouvy</t>
  </si>
  <si>
    <t>Přímá pomoc a konzultační podpora poskytovatele dle čl. I odst. 9 smlouvy a přílohy č. 4 bodu 2 smlouvy</t>
  </si>
  <si>
    <r>
      <t>Pro účely hodnocení nabídek bude pro přepočet na celkovou cenu v USD použit devizový kurz ČNB ke dni zahájení zadávacího řízení, tj.</t>
    </r>
    <r>
      <rPr>
        <b/>
        <sz val="12"/>
        <color indexed="10"/>
        <rFont val="Arial"/>
        <family val="2"/>
      </rPr>
      <t xml:space="preserve"> 1 USD = </t>
    </r>
  </si>
  <si>
    <r>
      <t>F) Cena za dodávku dodatečných HW a SW prostředků dle čl. I odst. 11 smlouvy</t>
    </r>
    <r>
      <rPr>
        <b/>
        <sz val="12"/>
        <color indexed="62"/>
        <rFont val="Calibri"/>
        <family val="2"/>
      </rPr>
      <t>***</t>
    </r>
  </si>
  <si>
    <t>Servisní podpora poskytovatele na nově dodaný HW a SW dle čl. I odst. 8 smlouvy</t>
  </si>
  <si>
    <t>21</t>
  </si>
  <si>
    <t>Paušální cena za 1 člověkohodinu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</si>
</sst>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\ &quot;Kč&quot;"/>
    <numFmt numFmtId="180" formatCode="#,##0.00\ _K_č"/>
    <numFmt numFmtId="181" formatCode="#,##0.000\ &quot;Kč&quot;"/>
  </numFmts>
  <fonts count="5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"/>
      <family val="2"/>
    </font>
    <font>
      <b/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4" fillId="0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181" fontId="5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6" fillId="0" borderId="0" xfId="0" applyNumberFormat="1" applyFont="1" applyFill="1" applyAlignment="1">
      <alignment horizontal="right" vertical="center"/>
    </xf>
    <xf numFmtId="9" fontId="4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4" fontId="6" fillId="35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49" fontId="53" fillId="0" borderId="23" xfId="0" applyNumberFormat="1" applyFont="1" applyBorder="1" applyAlignment="1">
      <alignment horizontal="left" vertical="center" wrapText="1"/>
    </xf>
    <xf numFmtId="49" fontId="6" fillId="33" borderId="24" xfId="0" applyNumberFormat="1" applyFont="1" applyFill="1" applyBorder="1" applyAlignment="1">
      <alignment horizontal="center" vertical="center" textRotation="90"/>
    </xf>
    <xf numFmtId="4" fontId="4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3" fontId="6" fillId="33" borderId="27" xfId="0" applyNumberFormat="1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center" wrapText="1"/>
    </xf>
    <xf numFmtId="180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80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180" fontId="4" fillId="0" borderId="34" xfId="0" applyNumberFormat="1" applyFont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" fontId="4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4" fillId="36" borderId="23" xfId="0" applyNumberFormat="1" applyFont="1" applyFill="1" applyBorder="1" applyAlignment="1">
      <alignment horizontal="center" vertical="center" wrapText="1"/>
    </xf>
    <xf numFmtId="4" fontId="4" fillId="36" borderId="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49" fontId="53" fillId="0" borderId="45" xfId="0" applyNumberFormat="1" applyFont="1" applyBorder="1" applyAlignment="1">
      <alignment horizontal="left" vertical="center" wrapText="1"/>
    </xf>
    <xf numFmtId="49" fontId="53" fillId="0" borderId="23" xfId="0" applyNumberFormat="1" applyFont="1" applyBorder="1" applyAlignment="1">
      <alignment horizontal="left" vertical="center" wrapText="1"/>
    </xf>
    <xf numFmtId="49" fontId="6" fillId="33" borderId="24" xfId="0" applyNumberFormat="1" applyFont="1" applyFill="1" applyBorder="1" applyAlignment="1">
      <alignment horizontal="center" vertical="center" textRotation="90"/>
    </xf>
    <xf numFmtId="49" fontId="6" fillId="33" borderId="46" xfId="0" applyNumberFormat="1" applyFont="1" applyFill="1" applyBorder="1" applyAlignment="1">
      <alignment horizontal="center" vertical="center" textRotation="90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36" borderId="51" xfId="0" applyFont="1" applyFill="1" applyBorder="1" applyAlignment="1">
      <alignment horizontal="left" vertical="center" wrapText="1"/>
    </xf>
    <xf numFmtId="0" fontId="6" fillId="36" borderId="52" xfId="0" applyFont="1" applyFill="1" applyBorder="1" applyAlignment="1">
      <alignment horizontal="left" vertical="center" wrapText="1"/>
    </xf>
    <xf numFmtId="0" fontId="13" fillId="33" borderId="53" xfId="0" applyFont="1" applyFill="1" applyBorder="1" applyAlignment="1">
      <alignment horizontal="left"/>
    </xf>
    <xf numFmtId="0" fontId="12" fillId="33" borderId="53" xfId="0" applyFont="1" applyFill="1" applyBorder="1" applyAlignment="1">
      <alignment horizontal="left"/>
    </xf>
    <xf numFmtId="0" fontId="4" fillId="0" borderId="54" xfId="0" applyFont="1" applyBorder="1" applyAlignment="1">
      <alignment horizontal="left"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4" fontId="4" fillId="37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52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55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56" xfId="0" applyFont="1" applyBorder="1" applyAlignment="1">
      <alignment horizontal="left" vertical="center" wrapText="1"/>
    </xf>
    <xf numFmtId="49" fontId="6" fillId="33" borderId="57" xfId="0" applyNumberFormat="1" applyFont="1" applyFill="1" applyBorder="1" applyAlignment="1">
      <alignment horizontal="center" vertical="center" textRotation="90"/>
    </xf>
    <xf numFmtId="49" fontId="6" fillId="33" borderId="58" xfId="0" applyNumberFormat="1" applyFont="1" applyFill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7" fillId="33" borderId="43" xfId="0" applyFont="1" applyFill="1" applyBorder="1" applyAlignment="1">
      <alignment horizontal="center" vertical="top"/>
    </xf>
    <xf numFmtId="0" fontId="6" fillId="33" borderId="44" xfId="0" applyFont="1" applyFill="1" applyBorder="1" applyAlignment="1">
      <alignment horizontal="center" vertical="top"/>
    </xf>
    <xf numFmtId="4" fontId="4" fillId="37" borderId="49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left" vertical="center" wrapText="1"/>
    </xf>
    <xf numFmtId="4" fontId="4" fillId="37" borderId="47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48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59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49" fontId="11" fillId="0" borderId="0" xfId="0" applyNumberFormat="1" applyFont="1" applyBorder="1" applyAlignment="1">
      <alignment horizontal="center" vertical="top"/>
    </xf>
    <xf numFmtId="0" fontId="6" fillId="33" borderId="61" xfId="0" applyFont="1" applyFill="1" applyBorder="1" applyAlignment="1">
      <alignment horizontal="right" vertical="center" wrapText="1"/>
    </xf>
    <xf numFmtId="0" fontId="6" fillId="33" borderId="45" xfId="0" applyFont="1" applyFill="1" applyBorder="1" applyAlignment="1">
      <alignment horizontal="right" vertical="center" wrapText="1"/>
    </xf>
    <xf numFmtId="0" fontId="6" fillId="33" borderId="62" xfId="0" applyFont="1" applyFill="1" applyBorder="1" applyAlignment="1">
      <alignment horizontal="right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4" fontId="4" fillId="37" borderId="64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6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4" fontId="4" fillId="37" borderId="66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4" fontId="4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68" xfId="0" applyFont="1" applyBorder="1" applyAlignment="1">
      <alignment horizontal="left" vertical="center" wrapText="1"/>
    </xf>
    <xf numFmtId="0" fontId="54" fillId="0" borderId="6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justify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85" zoomScaleNormal="85" zoomScalePageLayoutView="0" workbookViewId="0" topLeftCell="A1">
      <selection activeCell="F32" sqref="F32"/>
    </sheetView>
  </sheetViews>
  <sheetFormatPr defaultColWidth="9.140625" defaultRowHeight="12.75"/>
  <cols>
    <col min="1" max="1" width="4.421875" style="3" customWidth="1"/>
    <col min="2" max="2" width="22.57421875" style="20" customWidth="1"/>
    <col min="3" max="3" width="78.28125" style="18" customWidth="1"/>
    <col min="4" max="4" width="26.00390625" style="19" customWidth="1"/>
    <col min="5" max="5" width="34.140625" style="19" customWidth="1"/>
    <col min="6" max="6" width="24.140625" style="18" customWidth="1"/>
    <col min="7" max="7" width="25.57421875" style="18" customWidth="1"/>
    <col min="8" max="8" width="58.00390625" style="19" customWidth="1"/>
    <col min="9" max="9" width="7.00390625" style="18" customWidth="1"/>
    <col min="10" max="10" width="33.00390625" style="18" customWidth="1"/>
    <col min="11" max="11" width="17.28125" style="18" customWidth="1"/>
    <col min="12" max="12" width="15.421875" style="18" customWidth="1"/>
    <col min="13" max="13" width="16.57421875" style="18" customWidth="1"/>
    <col min="14" max="14" width="17.140625" style="3" customWidth="1"/>
    <col min="15" max="15" width="5.7109375" style="3" customWidth="1"/>
    <col min="16" max="16" width="6.7109375" style="3" customWidth="1"/>
    <col min="17" max="17" width="7.421875" style="3" customWidth="1"/>
    <col min="18" max="18" width="5.421875" style="3" customWidth="1"/>
    <col min="19" max="19" width="7.140625" style="3" customWidth="1"/>
    <col min="20" max="16384" width="9.140625" style="3" customWidth="1"/>
  </cols>
  <sheetData>
    <row r="1" spans="1:6" ht="15">
      <c r="A1" s="106" t="s">
        <v>54</v>
      </c>
      <c r="B1" s="107"/>
      <c r="C1" s="107"/>
      <c r="D1" s="107"/>
      <c r="E1" s="107"/>
      <c r="F1" s="107"/>
    </row>
    <row r="2" spans="1:13" ht="20.25">
      <c r="A2" s="108" t="s">
        <v>14</v>
      </c>
      <c r="B2" s="108"/>
      <c r="C2" s="108"/>
      <c r="D2" s="108"/>
      <c r="E2" s="108"/>
      <c r="F2" s="108"/>
      <c r="G2" s="3"/>
      <c r="H2" s="3"/>
      <c r="I2" s="3"/>
      <c r="J2" s="3"/>
      <c r="K2" s="3"/>
      <c r="L2" s="3"/>
      <c r="M2" s="3"/>
    </row>
    <row r="3" spans="1:13" ht="16.5" thickBot="1">
      <c r="A3" s="87" t="s">
        <v>49</v>
      </c>
      <c r="B3" s="88"/>
      <c r="C3" s="88"/>
      <c r="D3" s="88"/>
      <c r="E3" s="88"/>
      <c r="F3" s="89"/>
      <c r="G3" s="3"/>
      <c r="H3" s="3"/>
      <c r="I3" s="3"/>
      <c r="J3" s="3"/>
      <c r="K3" s="3"/>
      <c r="L3" s="3"/>
      <c r="M3" s="3"/>
    </row>
    <row r="4" spans="1:13" ht="28.5" customHeight="1" thickTop="1">
      <c r="A4" s="90" t="s">
        <v>0</v>
      </c>
      <c r="B4" s="64" t="s">
        <v>8</v>
      </c>
      <c r="C4" s="92"/>
      <c r="D4" s="95" t="s">
        <v>9</v>
      </c>
      <c r="E4" s="96"/>
      <c r="F4" s="42" t="s">
        <v>5</v>
      </c>
      <c r="G4" s="5"/>
      <c r="H4" s="5"/>
      <c r="I4" s="3"/>
      <c r="J4" s="3"/>
      <c r="K4" s="3"/>
      <c r="L4" s="3"/>
      <c r="M4" s="3"/>
    </row>
    <row r="5" spans="1:13" ht="24" customHeight="1" thickBot="1">
      <c r="A5" s="91"/>
      <c r="B5" s="93"/>
      <c r="C5" s="94"/>
      <c r="D5" s="97" t="s">
        <v>18</v>
      </c>
      <c r="E5" s="98"/>
      <c r="F5" s="43" t="s">
        <v>12</v>
      </c>
      <c r="G5" s="7"/>
      <c r="H5" s="7"/>
      <c r="I5" s="3"/>
      <c r="J5" s="3"/>
      <c r="K5" s="3"/>
      <c r="L5" s="3"/>
      <c r="M5" s="3"/>
    </row>
    <row r="6" spans="1:8" s="10" customFormat="1" ht="34.5" customHeight="1">
      <c r="A6" s="48" t="s">
        <v>1</v>
      </c>
      <c r="B6" s="83" t="s">
        <v>50</v>
      </c>
      <c r="C6" s="84"/>
      <c r="D6" s="85">
        <v>0</v>
      </c>
      <c r="E6" s="86"/>
      <c r="F6" s="49">
        <f>ROUND(D6,2)/kurz</f>
        <v>0</v>
      </c>
      <c r="G6" s="9"/>
      <c r="H6" s="9"/>
    </row>
    <row r="7" spans="1:8" s="10" customFormat="1" ht="30" customHeight="1" thickBot="1">
      <c r="A7" s="87" t="s">
        <v>33</v>
      </c>
      <c r="B7" s="88"/>
      <c r="C7" s="88"/>
      <c r="D7" s="88"/>
      <c r="E7" s="88"/>
      <c r="F7" s="89"/>
      <c r="G7" s="9"/>
      <c r="H7" s="9"/>
    </row>
    <row r="8" spans="1:13" ht="28.5" customHeight="1" thickTop="1">
      <c r="A8" s="90" t="s">
        <v>0</v>
      </c>
      <c r="B8" s="64" t="s">
        <v>8</v>
      </c>
      <c r="C8" s="92"/>
      <c r="D8" s="95" t="s">
        <v>9</v>
      </c>
      <c r="E8" s="96"/>
      <c r="F8" s="42" t="s">
        <v>5</v>
      </c>
      <c r="G8" s="5"/>
      <c r="H8" s="5"/>
      <c r="I8" s="3"/>
      <c r="J8" s="3"/>
      <c r="K8" s="3"/>
      <c r="L8" s="3"/>
      <c r="M8" s="3"/>
    </row>
    <row r="9" spans="1:13" ht="24" customHeight="1" thickBot="1">
      <c r="A9" s="91"/>
      <c r="B9" s="93"/>
      <c r="C9" s="94"/>
      <c r="D9" s="97" t="s">
        <v>10</v>
      </c>
      <c r="E9" s="98"/>
      <c r="F9" s="43" t="s">
        <v>12</v>
      </c>
      <c r="G9" s="7"/>
      <c r="H9" s="7"/>
      <c r="I9" s="3"/>
      <c r="J9" s="3"/>
      <c r="K9" s="3"/>
      <c r="L9" s="3"/>
      <c r="M9" s="3"/>
    </row>
    <row r="10" spans="1:8" s="10" customFormat="1" ht="34.5" customHeight="1">
      <c r="A10" s="44" t="s">
        <v>2</v>
      </c>
      <c r="B10" s="114" t="s">
        <v>55</v>
      </c>
      <c r="C10" s="115"/>
      <c r="D10" s="116">
        <v>0</v>
      </c>
      <c r="E10" s="117"/>
      <c r="F10" s="45">
        <f>ROUND(D10,2)</f>
        <v>0</v>
      </c>
      <c r="G10" s="9"/>
      <c r="H10" s="9"/>
    </row>
    <row r="11" spans="1:8" s="10" customFormat="1" ht="34.5" customHeight="1" thickBot="1">
      <c r="A11" s="46" t="s">
        <v>3</v>
      </c>
      <c r="B11" s="118" t="s">
        <v>56</v>
      </c>
      <c r="C11" s="119"/>
      <c r="D11" s="99">
        <v>0</v>
      </c>
      <c r="E11" s="100"/>
      <c r="F11" s="47">
        <f>ROUND(D11,2)</f>
        <v>0</v>
      </c>
      <c r="G11" s="9"/>
      <c r="H11" s="9"/>
    </row>
    <row r="12" spans="1:8" s="10" customFormat="1" ht="31.5" customHeight="1" thickBot="1" thickTop="1">
      <c r="A12" s="87" t="s">
        <v>34</v>
      </c>
      <c r="B12" s="88"/>
      <c r="C12" s="88"/>
      <c r="D12" s="88"/>
      <c r="E12" s="88"/>
      <c r="F12" s="89"/>
      <c r="G12" s="9"/>
      <c r="H12" s="9"/>
    </row>
    <row r="13" spans="1:13" ht="28.5" customHeight="1" thickTop="1">
      <c r="A13" s="90" t="s">
        <v>0</v>
      </c>
      <c r="B13" s="64" t="s">
        <v>8</v>
      </c>
      <c r="C13" s="92"/>
      <c r="D13" s="95" t="s">
        <v>9</v>
      </c>
      <c r="E13" s="96"/>
      <c r="F13" s="42" t="s">
        <v>5</v>
      </c>
      <c r="G13" s="5"/>
      <c r="H13" s="5"/>
      <c r="I13" s="3"/>
      <c r="J13" s="3"/>
      <c r="K13" s="3"/>
      <c r="L13" s="3"/>
      <c r="M13" s="3"/>
    </row>
    <row r="14" spans="1:13" ht="24" customHeight="1" thickBot="1">
      <c r="A14" s="91"/>
      <c r="B14" s="93"/>
      <c r="C14" s="94"/>
      <c r="D14" s="97" t="s">
        <v>10</v>
      </c>
      <c r="E14" s="98"/>
      <c r="F14" s="43" t="s">
        <v>12</v>
      </c>
      <c r="G14" s="7"/>
      <c r="H14" s="7"/>
      <c r="I14" s="3"/>
      <c r="J14" s="3"/>
      <c r="K14" s="3"/>
      <c r="L14" s="3"/>
      <c r="M14" s="3"/>
    </row>
    <row r="15" spans="1:8" s="10" customFormat="1" ht="34.5" customHeight="1">
      <c r="A15" s="48" t="s">
        <v>4</v>
      </c>
      <c r="B15" s="83" t="s">
        <v>57</v>
      </c>
      <c r="C15" s="84"/>
      <c r="D15" s="85">
        <v>0</v>
      </c>
      <c r="E15" s="86"/>
      <c r="F15" s="49">
        <f>ROUND(D15,2)</f>
        <v>0</v>
      </c>
      <c r="G15" s="9"/>
      <c r="H15" s="9"/>
    </row>
    <row r="16" spans="1:8" s="10" customFormat="1" ht="30.75" customHeight="1" thickBot="1">
      <c r="A16" s="46" t="s">
        <v>7</v>
      </c>
      <c r="B16" s="76" t="s">
        <v>58</v>
      </c>
      <c r="C16" s="82"/>
      <c r="D16" s="99">
        <v>0</v>
      </c>
      <c r="E16" s="100"/>
      <c r="F16" s="50">
        <f>ROUND(D16,2)</f>
        <v>0</v>
      </c>
      <c r="G16" s="9"/>
      <c r="H16" s="9"/>
    </row>
    <row r="17" spans="1:8" s="10" customFormat="1" ht="31.5" customHeight="1" thickBot="1" thickTop="1">
      <c r="A17" s="87" t="s">
        <v>32</v>
      </c>
      <c r="B17" s="88"/>
      <c r="C17" s="88"/>
      <c r="D17" s="88"/>
      <c r="E17" s="88"/>
      <c r="F17" s="89"/>
      <c r="G17" s="9"/>
      <c r="H17" s="9"/>
    </row>
    <row r="18" spans="1:8" s="10" customFormat="1" ht="36.75" customHeight="1" thickTop="1">
      <c r="A18" s="90" t="s">
        <v>0</v>
      </c>
      <c r="B18" s="64" t="s">
        <v>8</v>
      </c>
      <c r="C18" s="65"/>
      <c r="D18" s="95" t="s">
        <v>9</v>
      </c>
      <c r="E18" s="96"/>
      <c r="F18" s="42" t="s">
        <v>5</v>
      </c>
      <c r="G18" s="13"/>
      <c r="H18" s="14"/>
    </row>
    <row r="19" spans="1:8" s="10" customFormat="1" ht="34.5" customHeight="1" thickBot="1">
      <c r="A19" s="91"/>
      <c r="B19" s="66"/>
      <c r="C19" s="67"/>
      <c r="D19" s="97" t="s">
        <v>18</v>
      </c>
      <c r="E19" s="98"/>
      <c r="F19" s="43" t="s">
        <v>12</v>
      </c>
      <c r="G19" s="9"/>
      <c r="H19" s="9"/>
    </row>
    <row r="20" spans="1:8" s="10" customFormat="1" ht="20.25" customHeight="1">
      <c r="A20" s="51" t="s">
        <v>17</v>
      </c>
      <c r="B20" s="74" t="s">
        <v>59</v>
      </c>
      <c r="C20" s="75"/>
      <c r="D20" s="102">
        <v>0</v>
      </c>
      <c r="E20" s="103"/>
      <c r="F20" s="52">
        <f aca="true" t="shared" si="0" ref="F20:F26">ROUND(D20,2)/kurz</f>
        <v>0</v>
      </c>
      <c r="G20" s="9"/>
      <c r="H20" s="9"/>
    </row>
    <row r="21" spans="1:8" s="10" customFormat="1" ht="30.75" customHeight="1">
      <c r="A21" s="51" t="s">
        <v>19</v>
      </c>
      <c r="B21" s="74" t="s">
        <v>60</v>
      </c>
      <c r="C21" s="75"/>
      <c r="D21" s="102">
        <v>0</v>
      </c>
      <c r="E21" s="103"/>
      <c r="F21" s="52">
        <f t="shared" si="0"/>
        <v>0</v>
      </c>
      <c r="G21" s="9"/>
      <c r="H21" s="9"/>
    </row>
    <row r="22" spans="1:8" s="10" customFormat="1" ht="30.75" customHeight="1">
      <c r="A22" s="51" t="s">
        <v>20</v>
      </c>
      <c r="B22" s="74" t="s">
        <v>61</v>
      </c>
      <c r="C22" s="75"/>
      <c r="D22" s="102">
        <v>0</v>
      </c>
      <c r="E22" s="103"/>
      <c r="F22" s="52">
        <f t="shared" si="0"/>
        <v>0</v>
      </c>
      <c r="G22" s="9"/>
      <c r="H22" s="9"/>
    </row>
    <row r="23" spans="1:8" s="10" customFormat="1" ht="30.75" customHeight="1">
      <c r="A23" s="51" t="s">
        <v>21</v>
      </c>
      <c r="B23" s="74" t="s">
        <v>62</v>
      </c>
      <c r="C23" s="75"/>
      <c r="D23" s="102">
        <v>0</v>
      </c>
      <c r="E23" s="103"/>
      <c r="F23" s="52">
        <f t="shared" si="0"/>
        <v>0</v>
      </c>
      <c r="G23" s="9"/>
      <c r="H23" s="9"/>
    </row>
    <row r="24" spans="1:8" s="10" customFormat="1" ht="30.75" customHeight="1">
      <c r="A24" s="51" t="s">
        <v>22</v>
      </c>
      <c r="B24" s="74" t="s">
        <v>63</v>
      </c>
      <c r="C24" s="75"/>
      <c r="D24" s="102">
        <v>0</v>
      </c>
      <c r="E24" s="103"/>
      <c r="F24" s="52">
        <f t="shared" si="0"/>
        <v>0</v>
      </c>
      <c r="G24" s="9"/>
      <c r="H24" s="9"/>
    </row>
    <row r="25" spans="1:8" s="10" customFormat="1" ht="30.75" customHeight="1" thickBot="1">
      <c r="A25" s="46" t="s">
        <v>23</v>
      </c>
      <c r="B25" s="76" t="s">
        <v>64</v>
      </c>
      <c r="C25" s="82"/>
      <c r="D25" s="104">
        <v>0</v>
      </c>
      <c r="E25" s="105"/>
      <c r="F25" s="50">
        <f t="shared" si="0"/>
        <v>0</v>
      </c>
      <c r="G25" s="9"/>
      <c r="H25" s="9"/>
    </row>
    <row r="26" spans="1:8" s="10" customFormat="1" ht="30.75" customHeight="1" thickBot="1" thickTop="1">
      <c r="A26" s="62" t="s">
        <v>24</v>
      </c>
      <c r="B26" s="120" t="s">
        <v>65</v>
      </c>
      <c r="C26" s="121"/>
      <c r="D26" s="122">
        <v>0</v>
      </c>
      <c r="E26" s="123"/>
      <c r="F26" s="63">
        <f t="shared" si="0"/>
        <v>0</v>
      </c>
      <c r="G26" s="9"/>
      <c r="H26" s="9"/>
    </row>
    <row r="27" spans="1:8" s="10" customFormat="1" ht="27.75" customHeight="1">
      <c r="A27" s="128"/>
      <c r="B27" s="128"/>
      <c r="C27" s="128"/>
      <c r="D27" s="127"/>
      <c r="E27" s="127"/>
      <c r="F27" s="61"/>
      <c r="G27" s="9"/>
      <c r="H27" s="9"/>
    </row>
    <row r="28" spans="1:8" s="10" customFormat="1" ht="27.75" customHeight="1" thickBot="1">
      <c r="A28" s="57"/>
      <c r="B28" s="57"/>
      <c r="C28" s="57"/>
      <c r="D28" s="60"/>
      <c r="E28" s="60"/>
      <c r="F28" s="60"/>
      <c r="G28" s="9"/>
      <c r="H28" s="9"/>
    </row>
    <row r="29" spans="1:8" s="10" customFormat="1" ht="31.5" customHeight="1" thickBot="1" thickTop="1">
      <c r="A29" s="68" t="s">
        <v>35</v>
      </c>
      <c r="B29" s="68"/>
      <c r="C29" s="68"/>
      <c r="D29" s="37"/>
      <c r="E29" s="37"/>
      <c r="F29" s="37"/>
      <c r="G29" s="9"/>
      <c r="H29" s="9"/>
    </row>
    <row r="30" spans="1:8" s="10" customFormat="1" ht="36.75" customHeight="1" thickTop="1">
      <c r="A30" s="70" t="s">
        <v>0</v>
      </c>
      <c r="B30" s="64" t="s">
        <v>8</v>
      </c>
      <c r="C30" s="65"/>
      <c r="D30" s="29" t="s">
        <v>13</v>
      </c>
      <c r="E30" s="72" t="s">
        <v>16</v>
      </c>
      <c r="F30" s="6" t="s">
        <v>5</v>
      </c>
      <c r="G30" s="13"/>
      <c r="H30" s="14"/>
    </row>
    <row r="31" spans="1:8" s="10" customFormat="1" ht="34.5" customHeight="1" thickBot="1">
      <c r="A31" s="71"/>
      <c r="B31" s="66"/>
      <c r="C31" s="67"/>
      <c r="D31" s="11" t="s">
        <v>10</v>
      </c>
      <c r="E31" s="73"/>
      <c r="F31" s="12" t="s">
        <v>10</v>
      </c>
      <c r="G31" s="9"/>
      <c r="H31" s="9"/>
    </row>
    <row r="32" spans="1:8" s="10" customFormat="1" ht="39.75" customHeight="1" thickBot="1">
      <c r="A32" s="8" t="s">
        <v>25</v>
      </c>
      <c r="B32" s="76" t="s">
        <v>66</v>
      </c>
      <c r="C32" s="132"/>
      <c r="D32" s="15">
        <v>0</v>
      </c>
      <c r="E32" s="16">
        <v>4</v>
      </c>
      <c r="F32" s="30">
        <f>ROUND(D32,2)*E32</f>
        <v>0</v>
      </c>
      <c r="G32" s="9"/>
      <c r="H32" s="9"/>
    </row>
    <row r="33" spans="1:8" s="10" customFormat="1" ht="41.25" customHeight="1" thickBot="1" thickTop="1">
      <c r="A33" s="8" t="s">
        <v>26</v>
      </c>
      <c r="B33" s="76" t="s">
        <v>67</v>
      </c>
      <c r="C33" s="77"/>
      <c r="D33" s="15">
        <v>0</v>
      </c>
      <c r="E33" s="16">
        <v>4</v>
      </c>
      <c r="F33" s="30">
        <f>ROUND(D33,2)*E33</f>
        <v>0</v>
      </c>
      <c r="G33" s="9"/>
      <c r="H33" s="9"/>
    </row>
    <row r="34" spans="1:8" s="10" customFormat="1" ht="20.25" customHeight="1" thickTop="1">
      <c r="A34" s="27" t="s">
        <v>28</v>
      </c>
      <c r="B34" s="74" t="s">
        <v>68</v>
      </c>
      <c r="C34" s="75"/>
      <c r="D34" s="34">
        <v>0</v>
      </c>
      <c r="E34" s="35">
        <v>4</v>
      </c>
      <c r="F34" s="33">
        <f>E34*ROUND(D34,2)</f>
        <v>0</v>
      </c>
      <c r="G34" s="133"/>
      <c r="H34" s="134"/>
    </row>
    <row r="35" spans="1:8" s="10" customFormat="1" ht="20.25" customHeight="1">
      <c r="A35" s="53" t="s">
        <v>29</v>
      </c>
      <c r="B35" s="74" t="s">
        <v>69</v>
      </c>
      <c r="C35" s="75"/>
      <c r="D35" s="54">
        <v>0</v>
      </c>
      <c r="E35" s="55">
        <v>3</v>
      </c>
      <c r="F35" s="56">
        <f>E35*ROUND(D35,2)</f>
        <v>0</v>
      </c>
      <c r="G35" s="135"/>
      <c r="H35" s="134"/>
    </row>
    <row r="36" spans="1:8" s="10" customFormat="1" ht="15">
      <c r="A36" s="130"/>
      <c r="B36" s="131"/>
      <c r="C36" s="131"/>
      <c r="D36" s="131"/>
      <c r="E36" s="131"/>
      <c r="F36" s="131"/>
      <c r="G36" s="9"/>
      <c r="H36" s="9"/>
    </row>
    <row r="37" spans="1:8" s="10" customFormat="1" ht="31.5" customHeight="1" thickBot="1">
      <c r="A37" s="69" t="s">
        <v>27</v>
      </c>
      <c r="B37" s="69"/>
      <c r="C37" s="69"/>
      <c r="D37" s="69"/>
      <c r="E37" s="69"/>
      <c r="F37" s="69"/>
      <c r="G37" s="9"/>
      <c r="H37" s="9"/>
    </row>
    <row r="38" spans="1:8" s="10" customFormat="1" ht="36.75" customHeight="1" thickTop="1">
      <c r="A38" s="70" t="s">
        <v>0</v>
      </c>
      <c r="B38" s="64" t="s">
        <v>8</v>
      </c>
      <c r="C38" s="65"/>
      <c r="D38" s="31" t="s">
        <v>13</v>
      </c>
      <c r="E38" s="72" t="s">
        <v>16</v>
      </c>
      <c r="F38" s="6" t="s">
        <v>5</v>
      </c>
      <c r="G38" s="13"/>
      <c r="H38" s="14"/>
    </row>
    <row r="39" spans="1:8" s="10" customFormat="1" ht="34.5" customHeight="1" thickBot="1">
      <c r="A39" s="71"/>
      <c r="B39" s="66"/>
      <c r="C39" s="67"/>
      <c r="D39" s="11" t="s">
        <v>18</v>
      </c>
      <c r="E39" s="73"/>
      <c r="F39" s="12" t="s">
        <v>48</v>
      </c>
      <c r="G39" s="9"/>
      <c r="H39" s="9"/>
    </row>
    <row r="40" spans="1:8" s="10" customFormat="1" ht="30.75" customHeight="1">
      <c r="A40" s="32" t="s">
        <v>30</v>
      </c>
      <c r="B40" s="101" t="s">
        <v>37</v>
      </c>
      <c r="C40" s="101"/>
      <c r="D40" s="39">
        <v>0</v>
      </c>
      <c r="E40" s="40">
        <v>4</v>
      </c>
      <c r="F40" s="41">
        <f>ROUND(D40,2)*E40/kurz</f>
        <v>0</v>
      </c>
      <c r="G40" s="9"/>
      <c r="H40" s="9"/>
    </row>
    <row r="41" spans="1:8" s="10" customFormat="1" ht="30.75" customHeight="1" thickBot="1">
      <c r="A41" s="8" t="s">
        <v>31</v>
      </c>
      <c r="B41" s="129" t="s">
        <v>73</v>
      </c>
      <c r="C41" s="129"/>
      <c r="D41" s="15">
        <v>0</v>
      </c>
      <c r="E41" s="16">
        <v>4</v>
      </c>
      <c r="F41" s="30">
        <f>ROUND(D41,2)*E41/kurz</f>
        <v>0</v>
      </c>
      <c r="G41" s="9"/>
      <c r="H41" s="9"/>
    </row>
    <row r="42" spans="1:8" s="10" customFormat="1" ht="15.75" thickTop="1">
      <c r="A42" s="130"/>
      <c r="B42" s="131"/>
      <c r="C42" s="131"/>
      <c r="D42" s="131"/>
      <c r="E42" s="131"/>
      <c r="F42" s="131"/>
      <c r="G42" s="9"/>
      <c r="H42" s="9"/>
    </row>
    <row r="43" spans="1:8" s="10" customFormat="1" ht="31.5" customHeight="1" thickBot="1">
      <c r="A43" s="69" t="s">
        <v>53</v>
      </c>
      <c r="B43" s="69"/>
      <c r="C43" s="69"/>
      <c r="D43" s="69"/>
      <c r="E43" s="69"/>
      <c r="F43" s="69"/>
      <c r="G43" s="9"/>
      <c r="H43" s="9"/>
    </row>
    <row r="44" spans="1:8" s="10" customFormat="1" ht="36.75" customHeight="1" thickTop="1">
      <c r="A44" s="70" t="s">
        <v>0</v>
      </c>
      <c r="B44" s="64" t="s">
        <v>8</v>
      </c>
      <c r="C44" s="65"/>
      <c r="D44" s="59" t="s">
        <v>75</v>
      </c>
      <c r="E44" s="72" t="s">
        <v>51</v>
      </c>
      <c r="F44" s="6" t="s">
        <v>5</v>
      </c>
      <c r="G44" s="13"/>
      <c r="H44" s="14"/>
    </row>
    <row r="45" spans="1:8" s="10" customFormat="1" ht="34.5" customHeight="1" thickBot="1">
      <c r="A45" s="71"/>
      <c r="B45" s="66"/>
      <c r="C45" s="67"/>
      <c r="D45" s="11" t="s">
        <v>18</v>
      </c>
      <c r="E45" s="73"/>
      <c r="F45" s="12" t="s">
        <v>48</v>
      </c>
      <c r="G45" s="9"/>
      <c r="H45" s="9"/>
    </row>
    <row r="46" spans="1:8" s="10" customFormat="1" ht="30.75" customHeight="1" thickBot="1">
      <c r="A46" s="8" t="s">
        <v>36</v>
      </c>
      <c r="B46" s="76" t="s">
        <v>70</v>
      </c>
      <c r="C46" s="82"/>
      <c r="D46" s="15">
        <v>0</v>
      </c>
      <c r="E46" s="16">
        <f>4*4*8</f>
        <v>128</v>
      </c>
      <c r="F46" s="30">
        <f>ROUND(D46,2)*E46/kurz</f>
        <v>0</v>
      </c>
      <c r="G46" s="9"/>
      <c r="H46" s="9"/>
    </row>
    <row r="47" spans="1:8" s="10" customFormat="1" ht="15.75" thickTop="1">
      <c r="A47" s="130"/>
      <c r="B47" s="131"/>
      <c r="C47" s="131"/>
      <c r="D47" s="131"/>
      <c r="E47" s="131"/>
      <c r="F47" s="131"/>
      <c r="G47" s="9"/>
      <c r="H47" s="9"/>
    </row>
    <row r="48" spans="1:8" s="10" customFormat="1" ht="31.5" customHeight="1" thickBot="1">
      <c r="A48" s="69" t="s">
        <v>72</v>
      </c>
      <c r="B48" s="69"/>
      <c r="C48" s="69"/>
      <c r="D48" s="69"/>
      <c r="E48" s="69"/>
      <c r="F48" s="69"/>
      <c r="G48" s="9"/>
      <c r="H48" s="9"/>
    </row>
    <row r="49" spans="1:8" s="10" customFormat="1" ht="36.75" customHeight="1" thickTop="1">
      <c r="A49" s="70" t="s">
        <v>0</v>
      </c>
      <c r="B49" s="64" t="s">
        <v>8</v>
      </c>
      <c r="C49" s="65"/>
      <c r="D49" s="36" t="s">
        <v>43</v>
      </c>
      <c r="E49" s="72" t="s">
        <v>44</v>
      </c>
      <c r="F49" s="6" t="s">
        <v>5</v>
      </c>
      <c r="G49" s="13"/>
      <c r="H49" s="14"/>
    </row>
    <row r="50" spans="1:8" s="10" customFormat="1" ht="34.5" customHeight="1" thickBot="1">
      <c r="A50" s="71"/>
      <c r="B50" s="66"/>
      <c r="C50" s="67"/>
      <c r="D50" s="11" t="s">
        <v>10</v>
      </c>
      <c r="E50" s="73"/>
      <c r="F50" s="12" t="s">
        <v>10</v>
      </c>
      <c r="G50" s="9"/>
      <c r="H50" s="9"/>
    </row>
    <row r="51" spans="1:8" s="10" customFormat="1" ht="18" customHeight="1" thickBot="1" thickTop="1">
      <c r="A51" s="38"/>
      <c r="B51" s="80" t="s">
        <v>42</v>
      </c>
      <c r="C51" s="80"/>
      <c r="D51" s="28"/>
      <c r="E51" s="38"/>
      <c r="F51" s="28"/>
      <c r="G51" s="9"/>
      <c r="H51" s="9"/>
    </row>
    <row r="52" spans="1:8" s="10" customFormat="1" ht="50.25" customHeight="1" thickBot="1">
      <c r="A52" s="8" t="s">
        <v>38</v>
      </c>
      <c r="B52" s="78" t="s">
        <v>39</v>
      </c>
      <c r="C52" s="79"/>
      <c r="D52" s="15">
        <v>0</v>
      </c>
      <c r="E52" s="58">
        <v>4</v>
      </c>
      <c r="F52" s="30">
        <f>ROUND(D52,2)*E52</f>
        <v>0</v>
      </c>
      <c r="G52" s="9"/>
      <c r="H52" s="9"/>
    </row>
    <row r="53" spans="1:8" s="10" customFormat="1" ht="13.5" customHeight="1" thickTop="1">
      <c r="A53" s="38"/>
      <c r="B53" s="80" t="s">
        <v>41</v>
      </c>
      <c r="C53" s="80"/>
      <c r="D53" s="38"/>
      <c r="E53" s="81"/>
      <c r="F53" s="81"/>
      <c r="G53" s="9"/>
      <c r="H53" s="9"/>
    </row>
    <row r="54" spans="1:8" s="10" customFormat="1" ht="30.75" customHeight="1" thickBot="1">
      <c r="A54" s="8" t="s">
        <v>74</v>
      </c>
      <c r="B54" s="129" t="s">
        <v>40</v>
      </c>
      <c r="C54" s="129"/>
      <c r="D54" s="15">
        <v>0</v>
      </c>
      <c r="E54" s="16">
        <v>1</v>
      </c>
      <c r="F54" s="30">
        <f>ROUND(D54,2)*E54</f>
        <v>0</v>
      </c>
      <c r="G54" s="9"/>
      <c r="H54" s="9"/>
    </row>
    <row r="55" spans="1:8" s="10" customFormat="1" ht="16.5" thickBot="1" thickTop="1">
      <c r="A55" s="113"/>
      <c r="B55" s="113"/>
      <c r="C55" s="113"/>
      <c r="D55" s="113"/>
      <c r="E55" s="113"/>
      <c r="F55" s="113"/>
      <c r="G55" s="9"/>
      <c r="H55" s="9"/>
    </row>
    <row r="56" spans="1:13" ht="51" customHeight="1" thickBot="1" thickTop="1">
      <c r="A56" s="109" t="s">
        <v>6</v>
      </c>
      <c r="B56" s="110"/>
      <c r="C56" s="110"/>
      <c r="D56" s="110"/>
      <c r="E56" s="111"/>
      <c r="F56" s="24">
        <f>SUM(F6,F10,F15:F16,F20:F26,F32:F35,F40:F41,F46,F52,F54)-F11</f>
        <v>0</v>
      </c>
      <c r="G56" s="1"/>
      <c r="H56" s="2"/>
      <c r="I56" s="3"/>
      <c r="J56" s="3"/>
      <c r="K56" s="3"/>
      <c r="L56" s="3"/>
      <c r="M56" s="3"/>
    </row>
    <row r="57" spans="1:13" ht="15.75" thickTop="1">
      <c r="A57" s="112"/>
      <c r="B57" s="112"/>
      <c r="C57" s="112"/>
      <c r="D57" s="112"/>
      <c r="E57" s="112"/>
      <c r="F57" s="112"/>
      <c r="G57" s="1"/>
      <c r="H57" s="2"/>
      <c r="I57" s="3"/>
      <c r="J57" s="3"/>
      <c r="K57" s="3"/>
      <c r="L57" s="3"/>
      <c r="M57" s="3"/>
    </row>
    <row r="58" spans="1:13" ht="33.75" customHeight="1">
      <c r="A58" s="136" t="s">
        <v>15</v>
      </c>
      <c r="B58" s="136"/>
      <c r="C58" s="136"/>
      <c r="D58" s="136"/>
      <c r="E58" s="136"/>
      <c r="F58" s="136"/>
      <c r="G58" s="1"/>
      <c r="H58" s="2"/>
      <c r="I58" s="3"/>
      <c r="J58" s="3"/>
      <c r="K58" s="3"/>
      <c r="L58" s="3"/>
      <c r="M58" s="3"/>
    </row>
    <row r="59" spans="1:13" ht="17.25" customHeight="1">
      <c r="A59" s="136"/>
      <c r="B59" s="136"/>
      <c r="C59" s="136"/>
      <c r="D59" s="136"/>
      <c r="E59" s="136"/>
      <c r="F59" s="136"/>
      <c r="G59" s="1"/>
      <c r="H59" s="2"/>
      <c r="I59" s="3"/>
      <c r="J59" s="3"/>
      <c r="K59" s="3"/>
      <c r="L59" s="3"/>
      <c r="M59" s="3"/>
    </row>
    <row r="60" spans="1:13" ht="15.75" customHeight="1">
      <c r="A60" s="25" t="s">
        <v>11</v>
      </c>
      <c r="B60" s="124" t="s">
        <v>71</v>
      </c>
      <c r="C60" s="124"/>
      <c r="D60" s="124"/>
      <c r="E60" s="124"/>
      <c r="F60" s="17">
        <v>22</v>
      </c>
      <c r="G60" s="1"/>
      <c r="H60" s="2"/>
      <c r="I60" s="3"/>
      <c r="J60" s="3"/>
      <c r="K60" s="3"/>
      <c r="L60" s="3"/>
      <c r="M60" s="3"/>
    </row>
    <row r="61" spans="1:13" ht="32.25" customHeight="1">
      <c r="A61" s="26" t="s">
        <v>47</v>
      </c>
      <c r="B61" s="126" t="s">
        <v>52</v>
      </c>
      <c r="C61" s="126"/>
      <c r="D61" s="126"/>
      <c r="E61" s="126"/>
      <c r="F61" s="126"/>
      <c r="G61" s="126"/>
      <c r="H61" s="126"/>
      <c r="I61" s="3"/>
      <c r="J61" s="3"/>
      <c r="K61" s="3"/>
      <c r="L61" s="3"/>
      <c r="M61" s="3"/>
    </row>
    <row r="62" spans="1:15" ht="30" customHeight="1">
      <c r="A62" s="3" t="s">
        <v>45</v>
      </c>
      <c r="B62" s="125" t="s">
        <v>46</v>
      </c>
      <c r="C62" s="125"/>
      <c r="D62" s="125"/>
      <c r="E62" s="125"/>
      <c r="F62" s="125"/>
      <c r="G62" s="125"/>
      <c r="H62" s="125"/>
      <c r="I62" s="125"/>
      <c r="J62" s="124"/>
      <c r="K62" s="124"/>
      <c r="L62" s="124"/>
      <c r="M62" s="124"/>
      <c r="N62" s="124"/>
      <c r="O62" s="124"/>
    </row>
    <row r="63" spans="7:13" ht="15">
      <c r="G63" s="2"/>
      <c r="H63" s="2"/>
      <c r="I63" s="3"/>
      <c r="J63" s="3"/>
      <c r="K63" s="3"/>
      <c r="L63" s="3"/>
      <c r="M63" s="3"/>
    </row>
    <row r="64" spans="3:13" ht="15.75">
      <c r="C64" s="4"/>
      <c r="G64" s="2"/>
      <c r="H64" s="2"/>
      <c r="I64" s="3"/>
      <c r="J64" s="3"/>
      <c r="K64" s="3"/>
      <c r="L64" s="3"/>
      <c r="M64" s="3"/>
    </row>
    <row r="65" spans="3:13" ht="15">
      <c r="C65" s="19"/>
      <c r="G65" s="2"/>
      <c r="H65" s="2"/>
      <c r="I65" s="3"/>
      <c r="J65" s="3"/>
      <c r="K65" s="3"/>
      <c r="L65" s="3"/>
      <c r="M65" s="3"/>
    </row>
    <row r="66" spans="7:13" ht="15.75">
      <c r="G66" s="2"/>
      <c r="H66" s="21"/>
      <c r="I66" s="3"/>
      <c r="J66" s="3"/>
      <c r="K66" s="3"/>
      <c r="L66" s="3"/>
      <c r="M66" s="3"/>
    </row>
    <row r="67" spans="7:13" ht="15">
      <c r="G67" s="3"/>
      <c r="H67" s="3"/>
      <c r="I67" s="3"/>
      <c r="J67" s="3"/>
      <c r="K67" s="3"/>
      <c r="L67" s="3"/>
      <c r="M67" s="3"/>
    </row>
    <row r="68" spans="7:13" ht="15">
      <c r="G68" s="3"/>
      <c r="H68" s="3"/>
      <c r="I68" s="3"/>
      <c r="J68" s="3"/>
      <c r="K68" s="3"/>
      <c r="L68" s="3"/>
      <c r="M68" s="3"/>
    </row>
    <row r="69" spans="7:13" ht="15">
      <c r="G69" s="3"/>
      <c r="H69" s="5"/>
      <c r="I69" s="5"/>
      <c r="J69" s="3"/>
      <c r="K69" s="3"/>
      <c r="L69" s="22"/>
      <c r="M69" s="3"/>
    </row>
    <row r="70" spans="7:13" ht="15">
      <c r="G70" s="3"/>
      <c r="H70" s="5"/>
      <c r="I70" s="5"/>
      <c r="J70" s="3"/>
      <c r="K70" s="3"/>
      <c r="L70" s="23"/>
      <c r="M70" s="3"/>
    </row>
    <row r="71" spans="8:13" ht="15">
      <c r="H71" s="3"/>
      <c r="I71" s="5"/>
      <c r="J71" s="5"/>
      <c r="K71" s="5"/>
      <c r="L71" s="5"/>
      <c r="M71" s="5"/>
    </row>
    <row r="72" spans="11:16" ht="15">
      <c r="K72" s="3"/>
      <c r="L72" s="5"/>
      <c r="M72" s="5"/>
      <c r="N72" s="5"/>
      <c r="O72" s="5"/>
      <c r="P72" s="5"/>
    </row>
    <row r="73" spans="11:16" ht="15">
      <c r="K73" s="3"/>
      <c r="L73" s="5"/>
      <c r="M73" s="5"/>
      <c r="N73" s="5"/>
      <c r="O73" s="5"/>
      <c r="P73" s="5"/>
    </row>
    <row r="74" spans="11:16" ht="15">
      <c r="K74" s="3"/>
      <c r="L74" s="5"/>
      <c r="M74" s="5"/>
      <c r="N74" s="5"/>
      <c r="O74" s="5"/>
      <c r="P74" s="5"/>
    </row>
    <row r="75" spans="11:16" ht="15">
      <c r="K75" s="3"/>
      <c r="L75" s="5"/>
      <c r="M75" s="5"/>
      <c r="N75" s="5"/>
      <c r="O75" s="5"/>
      <c r="P75" s="5"/>
    </row>
    <row r="76" spans="11:16" ht="15">
      <c r="K76" s="3"/>
      <c r="L76" s="5"/>
      <c r="M76" s="5"/>
      <c r="N76" s="5"/>
      <c r="O76" s="5"/>
      <c r="P76" s="5"/>
    </row>
    <row r="77" spans="15:19" ht="15">
      <c r="O77" s="5"/>
      <c r="P77" s="5"/>
      <c r="Q77" s="5"/>
      <c r="R77" s="5"/>
      <c r="S77" s="5"/>
    </row>
    <row r="78" spans="15:19" ht="15">
      <c r="O78" s="5"/>
      <c r="P78" s="5"/>
      <c r="Q78" s="5"/>
      <c r="R78" s="5"/>
      <c r="S78" s="5"/>
    </row>
    <row r="79" spans="15:19" ht="12.75" customHeight="1">
      <c r="O79" s="5"/>
      <c r="P79" s="5"/>
      <c r="Q79" s="5"/>
      <c r="R79" s="5"/>
      <c r="S79" s="5"/>
    </row>
    <row r="80" spans="15:19" ht="15">
      <c r="O80" s="5"/>
      <c r="P80" s="5"/>
      <c r="Q80" s="5"/>
      <c r="R80" s="5"/>
      <c r="S80" s="5"/>
    </row>
    <row r="81" spans="15:19" ht="15">
      <c r="O81" s="5"/>
      <c r="P81" s="5"/>
      <c r="Q81" s="5"/>
      <c r="R81" s="5"/>
      <c r="S81" s="5"/>
    </row>
    <row r="82" spans="15:19" ht="15">
      <c r="O82" s="5"/>
      <c r="P82" s="5"/>
      <c r="Q82" s="5"/>
      <c r="R82" s="5"/>
      <c r="S82" s="5"/>
    </row>
    <row r="83" spans="15:19" ht="15">
      <c r="O83" s="5"/>
      <c r="P83" s="5"/>
      <c r="Q83" s="5"/>
      <c r="R83" s="5"/>
      <c r="S83" s="5"/>
    </row>
    <row r="84" spans="15:19" ht="15">
      <c r="O84" s="5"/>
      <c r="P84" s="5"/>
      <c r="Q84" s="5"/>
      <c r="R84" s="5"/>
      <c r="S84" s="5"/>
    </row>
    <row r="85" spans="15:19" ht="15">
      <c r="O85" s="5"/>
      <c r="P85" s="5"/>
      <c r="Q85" s="5"/>
      <c r="R85" s="5"/>
      <c r="S85" s="5"/>
    </row>
    <row r="86" spans="17:19" ht="15">
      <c r="Q86" s="5"/>
      <c r="R86" s="5"/>
      <c r="S86" s="5"/>
    </row>
    <row r="87" spans="17:19" ht="15">
      <c r="Q87" s="5"/>
      <c r="R87" s="5"/>
      <c r="S87" s="5"/>
    </row>
    <row r="88" spans="17:19" ht="15">
      <c r="Q88" s="5"/>
      <c r="R88" s="5"/>
      <c r="S88" s="5"/>
    </row>
  </sheetData>
  <sheetProtection password="DEE3" sheet="1"/>
  <mergeCells count="91">
    <mergeCell ref="G34:H34"/>
    <mergeCell ref="G35:H35"/>
    <mergeCell ref="B60:E60"/>
    <mergeCell ref="A59:F59"/>
    <mergeCell ref="A58:F58"/>
    <mergeCell ref="A36:F36"/>
    <mergeCell ref="A37:F37"/>
    <mergeCell ref="A42:F42"/>
    <mergeCell ref="A43:F43"/>
    <mergeCell ref="J62:M62"/>
    <mergeCell ref="N62:O62"/>
    <mergeCell ref="B62:I62"/>
    <mergeCell ref="B61:H61"/>
    <mergeCell ref="D27:E27"/>
    <mergeCell ref="A27:C27"/>
    <mergeCell ref="B54:C54"/>
    <mergeCell ref="A47:F47"/>
    <mergeCell ref="B41:C41"/>
    <mergeCell ref="B32:C32"/>
    <mergeCell ref="A3:F3"/>
    <mergeCell ref="B10:C10"/>
    <mergeCell ref="D10:E10"/>
    <mergeCell ref="B11:C11"/>
    <mergeCell ref="D11:E11"/>
    <mergeCell ref="B26:C26"/>
    <mergeCell ref="D26:E26"/>
    <mergeCell ref="B25:C25"/>
    <mergeCell ref="A18:A19"/>
    <mergeCell ref="A4:A5"/>
    <mergeCell ref="A1:F1"/>
    <mergeCell ref="A2:F2"/>
    <mergeCell ref="A56:E56"/>
    <mergeCell ref="A57:F57"/>
    <mergeCell ref="A12:F12"/>
    <mergeCell ref="A30:A31"/>
    <mergeCell ref="A44:A45"/>
    <mergeCell ref="E44:E45"/>
    <mergeCell ref="E30:E31"/>
    <mergeCell ref="A55:F55"/>
    <mergeCell ref="B4:C5"/>
    <mergeCell ref="D4:E4"/>
    <mergeCell ref="D5:E5"/>
    <mergeCell ref="B34:C34"/>
    <mergeCell ref="A17:F17"/>
    <mergeCell ref="B20:C20"/>
    <mergeCell ref="B21:C21"/>
    <mergeCell ref="B22:C22"/>
    <mergeCell ref="D18:E18"/>
    <mergeCell ref="D19:E19"/>
    <mergeCell ref="B24:C24"/>
    <mergeCell ref="D24:E24"/>
    <mergeCell ref="D25:E25"/>
    <mergeCell ref="D22:E22"/>
    <mergeCell ref="D23:E23"/>
    <mergeCell ref="D21:E21"/>
    <mergeCell ref="B16:C16"/>
    <mergeCell ref="D16:E16"/>
    <mergeCell ref="B40:C40"/>
    <mergeCell ref="D20:E20"/>
    <mergeCell ref="A13:A14"/>
    <mergeCell ref="B13:C14"/>
    <mergeCell ref="D13:E13"/>
    <mergeCell ref="D14:E14"/>
    <mergeCell ref="B15:C15"/>
    <mergeCell ref="D15:E15"/>
    <mergeCell ref="B6:C6"/>
    <mergeCell ref="D6:E6"/>
    <mergeCell ref="B35:C35"/>
    <mergeCell ref="A38:A39"/>
    <mergeCell ref="E38:E39"/>
    <mergeCell ref="A7:F7"/>
    <mergeCell ref="A8:A9"/>
    <mergeCell ref="B8:C9"/>
    <mergeCell ref="D8:E8"/>
    <mergeCell ref="D9:E9"/>
    <mergeCell ref="B33:C33"/>
    <mergeCell ref="B52:C52"/>
    <mergeCell ref="B51:C51"/>
    <mergeCell ref="B53:C53"/>
    <mergeCell ref="E53:F53"/>
    <mergeCell ref="B46:C46"/>
    <mergeCell ref="B18:C19"/>
    <mergeCell ref="B30:C31"/>
    <mergeCell ref="B38:C39"/>
    <mergeCell ref="B44:C45"/>
    <mergeCell ref="B49:C50"/>
    <mergeCell ref="A29:C29"/>
    <mergeCell ref="A48:F48"/>
    <mergeCell ref="A49:A50"/>
    <mergeCell ref="E49:E50"/>
    <mergeCell ref="B23:C23"/>
  </mergeCells>
  <printOptions gridLines="1"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landscape" paperSize="8" scale="56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u02865</dc:creator>
  <cp:keywords/>
  <dc:description/>
  <cp:lastModifiedBy>Dyluš Vojtěch</cp:lastModifiedBy>
  <cp:lastPrinted>2020-06-04T08:50:02Z</cp:lastPrinted>
  <dcterms:created xsi:type="dcterms:W3CDTF">2012-10-05T07:04:19Z</dcterms:created>
  <dcterms:modified xsi:type="dcterms:W3CDTF">2023-06-29T14:41:18Z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