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00" activeTab="0"/>
  </bookViews>
  <sheets>
    <sheet name="Celková cena" sheetId="6" r:id="rId1"/>
    <sheet name="1a" sheetId="1" r:id="rId2"/>
    <sheet name="1b" sheetId="2" r:id="rId3"/>
    <sheet name="1c" sheetId="3" r:id="rId4"/>
    <sheet name="2" sheetId="4" r:id="rId5"/>
    <sheet name="3" sheetId="5" r:id="rId6"/>
    <sheet name="4" sheetId="7" r:id="rId7"/>
  </sheets>
  <definedNames/>
  <calcPr calcId="162913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<sst xmlns="http://schemas.openxmlformats.org/spreadsheetml/2006/main" count="399" uniqueCount="242">
  <si>
    <t>Členění ploch pravidelného úklidu včetně jednotkových cen a četnosti úklidu</t>
  </si>
  <si>
    <t>Množství,  výměra [jedn.]</t>
  </si>
  <si>
    <t>Jednotky</t>
  </si>
  <si>
    <t>Četnost [dnů/měs.]</t>
  </si>
  <si>
    <t>Jednotková cena [Kč bez DPH/jedn.]</t>
  </si>
  <si>
    <t>Měsíční náklad [Kč bez DPH]</t>
  </si>
  <si>
    <t>A) Budova Rooseveltova 18</t>
  </si>
  <si>
    <t>1) Kanceláře</t>
  </si>
  <si>
    <t>m2</t>
  </si>
  <si>
    <t xml:space="preserve"> - parkety</t>
  </si>
  <si>
    <t>2) Čajové kuchyňky (bufet)</t>
  </si>
  <si>
    <t xml:space="preserve"> - keramická dlažba</t>
  </si>
  <si>
    <t xml:space="preserve"> - linoleum</t>
  </si>
  <si>
    <t>4) Chodby</t>
  </si>
  <si>
    <t xml:space="preserve"> - syntetická pryskyřice-chodba do garáže</t>
  </si>
  <si>
    <t xml:space="preserve"> - sklo</t>
  </si>
  <si>
    <t xml:space="preserve"> - teraco</t>
  </si>
  <si>
    <t>5) Zasedací místnosti</t>
  </si>
  <si>
    <t>koberec zázemí zasedací místnosti</t>
  </si>
  <si>
    <t xml:space="preserve"> - koberec učebna 2NP </t>
  </si>
  <si>
    <t xml:space="preserve"> - parkety zasedací místnost</t>
  </si>
  <si>
    <t>6) Výtahy</t>
  </si>
  <si>
    <t>7) Sociální zařízení</t>
  </si>
  <si>
    <t>8) Šatny</t>
  </si>
  <si>
    <t>9) Schodiště</t>
  </si>
  <si>
    <t xml:space="preserve"> - přírodní kámen</t>
  </si>
  <si>
    <t xml:space="preserve"> - dřevo</t>
  </si>
  <si>
    <t xml:space="preserve"> - koberec </t>
  </si>
  <si>
    <t>10) Denní trezor - pryskyřice</t>
  </si>
  <si>
    <t>11) Spisovny</t>
  </si>
  <si>
    <t>12) Safesové schránky</t>
  </si>
  <si>
    <t>13) Technické místnosti</t>
  </si>
  <si>
    <t xml:space="preserve"> - PVC (server)</t>
  </si>
  <si>
    <t xml:space="preserve"> - keramická dlažba (briklis+ popelárna)</t>
  </si>
  <si>
    <t>15) Venkovní plochy</t>
  </si>
  <si>
    <t>16) Anglické dvorky</t>
  </si>
  <si>
    <t xml:space="preserve"> - žulový obklad</t>
  </si>
  <si>
    <t>18) Vývoz a svoz nádob BD, DO, plast, papír</t>
  </si>
  <si>
    <t xml:space="preserve">   -  vývoz a svoz nádob plast</t>
  </si>
  <si>
    <t>ks</t>
  </si>
  <si>
    <t xml:space="preserve">   - vývoz a svoz nádob papír</t>
  </si>
  <si>
    <t>denní manipulace v prac. době</t>
  </si>
  <si>
    <t>soubor</t>
  </si>
  <si>
    <t>20) Balkóny (2x R18 + 1x R20)</t>
  </si>
  <si>
    <t xml:space="preserve"> - volně položená dlažba na distančních patkách </t>
  </si>
  <si>
    <t>21) Posilovna</t>
  </si>
  <si>
    <t xml:space="preserve"> - koberec</t>
  </si>
  <si>
    <t>B) Budova Rooseveltova 20 - provozní část / bytová část</t>
  </si>
  <si>
    <t>2) Chodby</t>
  </si>
  <si>
    <t>3) Výtahy</t>
  </si>
  <si>
    <t xml:space="preserve"> - ocelová podlaha - 2x nákladní v zóně A </t>
  </si>
  <si>
    <t xml:space="preserve"> - ocelová podlaha - autovýtah</t>
  </si>
  <si>
    <t>4) Sociální zařízení</t>
  </si>
  <si>
    <t>5) Šatny</t>
  </si>
  <si>
    <t xml:space="preserve"> - keramická dlažba - sprchy v šatnách</t>
  </si>
  <si>
    <t>6) Schodiště</t>
  </si>
  <si>
    <t>7) Trezory</t>
  </si>
  <si>
    <t xml:space="preserve"> - pryskyřice ( 3. a 4.PP)</t>
  </si>
  <si>
    <t xml:space="preserve"> - synt. pryskyřice (obchozí  uličky)</t>
  </si>
  <si>
    <t xml:space="preserve"> - synt. pryskyřice</t>
  </si>
  <si>
    <t>9) Počítárny a pokladny VOV</t>
  </si>
  <si>
    <t>11) Dotační boxy</t>
  </si>
  <si>
    <t xml:space="preserve"> - keramická dlažba (box I,II, vjezd do garáže)</t>
  </si>
  <si>
    <t xml:space="preserve"> - ocelová podlaha pološin</t>
  </si>
  <si>
    <t>Bytová část</t>
  </si>
  <si>
    <t>12) Chodby</t>
  </si>
  <si>
    <t>13) Schodiště</t>
  </si>
  <si>
    <t>14) Výtah</t>
  </si>
  <si>
    <t xml:space="preserve"> - PVC</t>
  </si>
  <si>
    <t>15) Úložiště odpadu</t>
  </si>
  <si>
    <t xml:space="preserve">Položky uvedené v této příloze jsou stanoveny modelově, fakturace probíhá dle skutečnosti. </t>
  </si>
  <si>
    <t>Tabulka 1b</t>
  </si>
  <si>
    <t>PRÁCE NAD RÁMEC PRAVIDELNÉHO ÚKLIDU (model)</t>
  </si>
  <si>
    <t>Rozpis prací prováděných nad rámec pravidelného úklidu včetně jednotkových cen</t>
  </si>
  <si>
    <t>Specifikace prostor a povrchů</t>
  </si>
  <si>
    <t>Roční náklad [Kč bez DPH]</t>
  </si>
  <si>
    <t>A) Budovy ČNB - Roosveltova 18, 20</t>
  </si>
  <si>
    <t>1) Čištění koberců</t>
  </si>
  <si>
    <t xml:space="preserve"> - extrakční čištění</t>
  </si>
  <si>
    <t>2) Mytí oken vč. rámů a parapetů - celková výměra umývaných okenních ploch</t>
  </si>
  <si>
    <t xml:space="preserve"> - okna zdvojená (vakuová) - bytová část</t>
  </si>
  <si>
    <t xml:space="preserve"> - prosklené zastřešení atria (horolez.)</t>
  </si>
  <si>
    <t xml:space="preserve"> - výkladce</t>
  </si>
  <si>
    <t xml:space="preserve"> - prosklené stěny (interiér)</t>
  </si>
  <si>
    <t xml:space="preserve"> - venkovní obklady - mramor + mosaz</t>
  </si>
  <si>
    <t>3) Čištění čalounění</t>
  </si>
  <si>
    <t>4) Mytí světel</t>
  </si>
  <si>
    <t>5) Čištění žaluzií</t>
  </si>
  <si>
    <t xml:space="preserve"> - vertikální (šíře 12,7 cm)</t>
  </si>
  <si>
    <t>6) Ostatní práce účtované podle počtu skutečně odpracovaných hodin (např. úklid po řemeslnících, odklízení objemného odpadu z chodeb, apod.)</t>
  </si>
  <si>
    <t>hod.</t>
  </si>
  <si>
    <t>9) Technické místnosti (strojovny,kotelny)</t>
  </si>
  <si>
    <t xml:space="preserve"> - keramická dlažba (vým. stanice, stroj. VZT 409,centr.chlazení, str. výtahu S112, UPS, stroj. VZT S 108)</t>
  </si>
  <si>
    <t xml:space="preserve"> - syntetická pryskyřice (Stroj. VZT M06, M03, stroj. výtahu M05, strojovna NZ S103, hl. rozvodna S 104)</t>
  </si>
  <si>
    <t xml:space="preserve"> - cihlová podlaha (strojovna VZT 411)</t>
  </si>
  <si>
    <t xml:space="preserve"> - beton  (technické mezipatro)</t>
  </si>
  <si>
    <t xml:space="preserve"> - dlažba (strojovna VZT 3 NP)</t>
  </si>
  <si>
    <t xml:space="preserve"> - dřevo (půda)</t>
  </si>
  <si>
    <t>10) Sklady</t>
  </si>
  <si>
    <t xml:space="preserve"> - keramická dlažba (Roos. 18)</t>
  </si>
  <si>
    <t xml:space="preserve"> - keramická dlažba (Roos. 20)</t>
  </si>
  <si>
    <t xml:space="preserve"> - linoleum (Roos. 18)</t>
  </si>
  <si>
    <t xml:space="preserve"> - vyčištění žlabů</t>
  </si>
  <si>
    <t>bm</t>
  </si>
  <si>
    <t xml:space="preserve"> - vyčištění střešních vpustí</t>
  </si>
  <si>
    <t xml:space="preserve"> - odstranění holubího trusu ze střechy (cena za ekolog. Likvidaci v tabulce Odpady.)</t>
  </si>
  <si>
    <t>kg</t>
  </si>
  <si>
    <t>12) Čištění  interiéru vozu</t>
  </si>
  <si>
    <t xml:space="preserve"> -impregnace mramorových prvků a schodů na R 18)</t>
  </si>
  <si>
    <t>servisní den</t>
  </si>
  <si>
    <t>15) Voskování dlažby např. likvidatura</t>
  </si>
  <si>
    <t>B) Budova Rooseveltova 20 - bytová část</t>
  </si>
  <si>
    <t>1) Inspekční pokoj 306</t>
  </si>
  <si>
    <t xml:space="preserve"> - vinyl</t>
  </si>
  <si>
    <t xml:space="preserve"> - balkon</t>
  </si>
  <si>
    <t>2) Inspekční pokoj 304</t>
  </si>
  <si>
    <t>3) Atrium - venkovní plocha včetně vyčištění podlahové vpusti</t>
  </si>
  <si>
    <t xml:space="preserve"> - zámková dlažba</t>
  </si>
  <si>
    <t>Brno</t>
  </si>
  <si>
    <t>Tabulka 1c</t>
  </si>
  <si>
    <t>SPOTŘEBNÍ MATERIÁL (model)</t>
  </si>
  <si>
    <t>Položka</t>
  </si>
  <si>
    <t>Budova Roosveltova 18 a 20</t>
  </si>
  <si>
    <t>toaletní papír malý, bílý, dvouvrstvý (20 - 25m, celulóza) - ks</t>
  </si>
  <si>
    <t>karton</t>
  </si>
  <si>
    <t>l</t>
  </si>
  <si>
    <t>mýdlo toaletní pevné - dezinfekční</t>
  </si>
  <si>
    <t>WC spray osvěžovač vzduchu</t>
  </si>
  <si>
    <t>WC kameny do mušlí</t>
  </si>
  <si>
    <t>WC síťka do mušlí</t>
  </si>
  <si>
    <t>Spotřební materiál celkem - roční náklady</t>
  </si>
  <si>
    <t>Tabulka 2</t>
  </si>
  <si>
    <t>Odvoz, třídění a likvidace odpadu vč. nebezpečného odpadu</t>
  </si>
  <si>
    <t>Modelový počet jednotek za rok</t>
  </si>
  <si>
    <t>Jednotková cena v Kč bez DPH</t>
  </si>
  <si>
    <t>Činnosti</t>
  </si>
  <si>
    <t>vývoz</t>
  </si>
  <si>
    <t>Pravidelný odvoz  plastových obalů, (nádoba 240 l - 1x týdně, 4 nádoby)</t>
  </si>
  <si>
    <t>Polštář</t>
  </si>
  <si>
    <t>Povlak</t>
  </si>
  <si>
    <t>Prostěradlo</t>
  </si>
  <si>
    <t>Ručník</t>
  </si>
  <si>
    <t>Osuška</t>
  </si>
  <si>
    <t>Utěrka</t>
  </si>
  <si>
    <t>Podložka do koupelny</t>
  </si>
  <si>
    <t>Vlajka</t>
  </si>
  <si>
    <t>Tab. 1a</t>
  </si>
  <si>
    <t>Tab. 1b</t>
  </si>
  <si>
    <t>Tab. 1c</t>
  </si>
  <si>
    <t>Tab. 2</t>
  </si>
  <si>
    <t>Tab. 3</t>
  </si>
  <si>
    <t>Celkem v Kč bez DPH</t>
  </si>
  <si>
    <t>3) Učebna vč. zázemí</t>
  </si>
  <si>
    <t>-linoleum (vrátnice)</t>
  </si>
  <si>
    <t xml:space="preserve"> - keramická dlažba (leštěný kámen)</t>
  </si>
  <si>
    <t>17) Stříška nad dot. boxy</t>
  </si>
  <si>
    <t xml:space="preserve"> - ker. dlažba</t>
  </si>
  <si>
    <t>houbičky na nádobí do inspekčních bytů</t>
  </si>
  <si>
    <t>Záclony</t>
  </si>
  <si>
    <t>Závěsy</t>
  </si>
  <si>
    <t xml:space="preserve"> - granit</t>
  </si>
  <si>
    <t>1) Čajová kuchyňka 4NP</t>
  </si>
  <si>
    <t xml:space="preserve"> - linoleum, Linodur, keramická dlažba, litá epoxidová stěrka</t>
  </si>
  <si>
    <t xml:space="preserve">8) Voskování teraca, litého epoxidu, přírodního kamene </t>
  </si>
  <si>
    <r>
      <t>7) Voskování Linoduru, li</t>
    </r>
    <r>
      <rPr>
        <sz val="9"/>
        <color theme="1"/>
        <rFont val="Arial CE"/>
        <family val="2"/>
      </rPr>
      <t>nolea a jiných PVC</t>
    </r>
  </si>
  <si>
    <t>Modelový počet 
jednotek za rok</t>
  </si>
  <si>
    <t>Cena za modelový počet jednotek za rok v Kč bez DPH</t>
  </si>
  <si>
    <t>Odplevelení zahrady*</t>
  </si>
  <si>
    <t>týden</t>
  </si>
  <si>
    <t>Tab. 4</t>
  </si>
  <si>
    <t>Tabulka 4</t>
  </si>
  <si>
    <t>Tabulka 1a</t>
  </si>
  <si>
    <t>Tabulka 3</t>
  </si>
  <si>
    <t xml:space="preserve">PRAVIDELNÝ ÚKLID </t>
  </si>
  <si>
    <t xml:space="preserve">Odvoz a likvidace vyřazeného majetku kategorie O, kat.č. 20 01 36 </t>
  </si>
  <si>
    <t>Odvoz a likvidace vyřazeného majetku kategorie O, kat.č. 20 03 07</t>
  </si>
  <si>
    <t>Odvoz a likvidace vyřazeného majetku kategorie O, kat.č. 16 02 14</t>
  </si>
  <si>
    <t>Odvoz a likvidace vyřazeného majetku kategorie O, kat.č. 15 01 04</t>
  </si>
  <si>
    <t xml:space="preserve"> - speciální nátěr (strojovna VZT 2PP + stroj. výtahu)</t>
  </si>
  <si>
    <t>14) Chodník - zajištění schůdnosti (,,servisní den") - na výzvu</t>
  </si>
  <si>
    <t>Dodavatel tento list nevyplňuje; ceny se přenášejí automaticky z ostatních listů tabulky!</t>
  </si>
  <si>
    <t xml:space="preserve">Položky uvedené v této tabulce jsou stanoveny modelově, fakturace probíhá dle skutečnosti. </t>
  </si>
  <si>
    <t>Modelově stanovené množství [jedn./měs]</t>
  </si>
  <si>
    <t>U položky impregnace kamenné fasády a mramorových prvků, bude kámen nejprve očištěn, důkladně omyt, zbaven všech nánosů či výkvětů</t>
  </si>
  <si>
    <t xml:space="preserve">                          Zalévání rostlin</t>
  </si>
  <si>
    <t>mýdlo tekuté dolévané 1 l</t>
  </si>
  <si>
    <t>pytle na tříď. odpad rozm. 70x110cm - ks (100 mikronů) 120 l</t>
  </si>
  <si>
    <t>Praní prádla (model)</t>
  </si>
  <si>
    <t>Odvoz a likvidace odpadu nashromážděného při čištění zaokapních žlabů, čištění fasády a střechy</t>
  </si>
  <si>
    <t>Předpokládaná četnost [úkon/rok]</t>
  </si>
  <si>
    <t>Mimořádný odvoz ke skartaci (dokumenty z archivu)</t>
  </si>
  <si>
    <t>11) Zaokapní žlaby (horolezec)</t>
  </si>
  <si>
    <t xml:space="preserve"> - vývoz a svoz nádob BD (bankovková drť) + DO (domovní odpad)</t>
  </si>
  <si>
    <t>19) Manipulace s BD (bankovkovou drtí)</t>
  </si>
  <si>
    <t>Pravidelný odvoz  bankovkové drti, (nádoba 120 l - 2x týdně, 5 nádob, tj. 10 nádob/týden)</t>
  </si>
  <si>
    <t>Pravidelný odvoz  papírových obalů, (nádoba 240 l - 1x týdně, 4 nádoby)</t>
  </si>
  <si>
    <r>
      <t>Čištění přírodní kůže (cca 1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</si>
  <si>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t>Zalévání rostlin (16 ks květináčů o objemu 120l, 1 truhlík 160x30x50 cm a 2 ks truhlíků 150x30x50 cm)</t>
  </si>
  <si>
    <r>
      <t xml:space="preserve">    CENOVÁ TABULKA             </t>
    </r>
    <r>
      <rPr>
        <sz val="12"/>
        <color theme="1"/>
        <rFont val="Calibri"/>
        <family val="2"/>
        <scheme val="minor"/>
      </rPr>
      <t>Příloha č. 2 ZD</t>
    </r>
  </si>
  <si>
    <t>WC gel (pro osvěžení a čiětění) pro plnění závěsu (500 ml)</t>
  </si>
  <si>
    <t>závěs do WC pro plnění WC gelem (pro osvěžení a čištění)</t>
  </si>
  <si>
    <t xml:space="preserve"> - prosklené stěny ( fasáda - práce interiér)</t>
  </si>
  <si>
    <t>Cena všech činností je uvedena včetně dopravy, času stráveného na cestě a užitých čistících přípravků.</t>
  </si>
  <si>
    <t>Cena všech činností je uvedena včetně dopravy a času stráveného na cestě.</t>
  </si>
  <si>
    <t>Pravidelný odvoz  komunálního odpadu (nádoba 240 l - 2x týdně, 8 nádob, tj. 16 nádob/týden)</t>
  </si>
  <si>
    <t>Praní prádla celkem za 4 roky v Kč bez DPH</t>
  </si>
  <si>
    <t>Pravidelný úklid celkem - roční náklady v Kč bez DPH</t>
  </si>
  <si>
    <t>Praní prádla celkem - roční náklady v Kč bez DPH</t>
  </si>
  <si>
    <t>Zalévání rostlin celkem - roční náklady v Kč bez DPH</t>
  </si>
  <si>
    <t>Odvoz, třídení a likvidace odpadu vč. nebezpečného odpadu - roční náklady v Kč bez DPH</t>
  </si>
  <si>
    <t>Práce nad rámec prav. úklidu celkem - roční náklady v Kč bez DPH</t>
  </si>
  <si>
    <t>Pravidelný úklid celkem za 4 roky v Kč bez DPH</t>
  </si>
  <si>
    <t xml:space="preserve">Práce nad rámec prav. úklidu celkem za 4 roky v Kč bez DPH </t>
  </si>
  <si>
    <t>Spotřební materiál cena celkem za 4 roky v Kč bez DPH</t>
  </si>
  <si>
    <t>Odvoz, třídění a likvidace odpadu vč. nebezpečného odpadu celkem za 4 roky v Kč bez DPH</t>
  </si>
  <si>
    <t xml:space="preserve"> - linoleum (spisovna Suk. Roos, u rotomatu, studovna)</t>
  </si>
  <si>
    <t>13) Impregnace kamenné fasády do výšky 1,12 m (do výšky spáry v R20)</t>
  </si>
  <si>
    <t>Cena činností včetně dopravy a času stráveného na cestě.</t>
  </si>
  <si>
    <t>Cena všech činností je uvedena včetně dopravy a času stráveného na cestě a užitých čisticích prostředků.</t>
  </si>
  <si>
    <t>Uvedené počty jednotek jsou stanoveny modelově, fakturace probíhá dle skutečné spotřeby.</t>
  </si>
  <si>
    <t>Uvedené počty jednotek jsou stanoveny modelově, fakturace probíhá dle skutečnosti.</t>
  </si>
  <si>
    <t xml:space="preserve"> - okna zdvojená (vakuová) - banka, inspekční byty + strojovna</t>
  </si>
  <si>
    <t>ručník papírový skládaný Z-Z (jednovrstvé, 23x25cm - karton 20 balíčkůx250 = 5000 ks)</t>
  </si>
  <si>
    <t>desinfekční gelový přípravek na ruce na bázi alkoholu (500 ml)</t>
  </si>
  <si>
    <r>
      <t>Poznámka</t>
    </r>
    <r>
      <rPr>
        <sz val="11"/>
        <color theme="1"/>
        <rFont val="Calibri"/>
        <family val="2"/>
        <scheme val="minor"/>
      </rPr>
      <t>:</t>
    </r>
  </si>
  <si>
    <r>
      <t>Poznámka: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U položky "voskování" jednotková cena zahrnuje odmytí starého a položení nového vosku, a to ve dvou vrstvách.</t>
    </r>
  </si>
  <si>
    <t xml:space="preserve"> - linoleum (velín)</t>
  </si>
  <si>
    <t>Zalévání rostlin celkem za 4 roky v Kč bez DPH</t>
  </si>
  <si>
    <t xml:space="preserve">Celková nabídková cena (v Kč bez DPH) </t>
  </si>
  <si>
    <t>a po vyschnutí několikanásobně (2x) ošetřen speciálními přípravky na přírodní kámen.</t>
  </si>
  <si>
    <t>Dodávka včetně dopravy a času stráveného na cestě.</t>
  </si>
  <si>
    <t>Ceny za pravidelný odvoz zahrnují i zapůjčení nádob dle počtu a objemu uvedeného v tabulce včetně barevného rozlišení.</t>
  </si>
  <si>
    <t>Cena za modelový počet jednotek za 1 rok v Kč bez DPH</t>
  </si>
  <si>
    <t>Cena u praní záclon a závěsů je i včetně sejmutí a zpětného pověšení.</t>
  </si>
  <si>
    <t>8) Garáž</t>
  </si>
  <si>
    <t xml:space="preserve"> - koberec (likvidatura, četa V, expozice)</t>
  </si>
  <si>
    <t xml:space="preserve"> - keramická dlažba(chodby + boční vstup BP)</t>
  </si>
  <si>
    <t xml:space="preserve"> - linoleum, Linodur (počítárna bankovek, mincí, kancel. vedoucího poč., pokladna velkých výplat, chodby u velkých výplat, vybalovna)</t>
  </si>
  <si>
    <t xml:space="preserve"> - prosklené stěny (fasáda - horolez. tech)</t>
  </si>
  <si>
    <t>náplň do hygbagů á 25 sáčků</t>
  </si>
  <si>
    <t>14) Shozy a odpadkové místnosti</t>
  </si>
  <si>
    <r>
      <t xml:space="preserve"> </t>
    </r>
    <r>
      <rPr>
        <sz val="9"/>
        <rFont val="Arial CE"/>
        <family val="2"/>
      </rPr>
      <t>- chodník - žulové kostky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</si>
</sst>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u val="single"/>
      <sz val="10"/>
      <name val="Arial CE"/>
      <family val="2"/>
    </font>
    <font>
      <b/>
      <u val="single"/>
      <sz val="9"/>
      <name val="Arial CE"/>
      <family val="2"/>
    </font>
    <font>
      <b/>
      <sz val="16"/>
      <name val="Arial CE"/>
      <family val="2"/>
    </font>
    <font>
      <sz val="11"/>
      <color theme="1"/>
      <name val="Times New Roman"/>
      <family val="1"/>
    </font>
    <font>
      <sz val="10"/>
      <name val="Arial CE"/>
      <family val="2"/>
    </font>
    <font>
      <b/>
      <sz val="12"/>
      <name val="Times New Roman"/>
      <family val="1"/>
    </font>
    <font>
      <b/>
      <sz val="11"/>
      <color theme="1"/>
      <name val="Arial"/>
      <family val="2"/>
    </font>
    <font>
      <b/>
      <sz val="14"/>
      <name val="Arial"/>
      <family val="2"/>
    </font>
    <font>
      <b/>
      <sz val="11"/>
      <name val="Arial CE"/>
      <family val="2"/>
    </font>
    <font>
      <i/>
      <sz val="9"/>
      <name val="Arial CE"/>
      <family val="2"/>
    </font>
    <font>
      <sz val="9"/>
      <color theme="1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 CE"/>
      <family val="2"/>
    </font>
    <font>
      <sz val="9"/>
      <color indexed="8"/>
      <name val="Arial"/>
      <family val="2"/>
    </font>
    <font>
      <b/>
      <sz val="16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9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vertAlign val="superscript"/>
      <sz val="9"/>
      <name val="Times New Roman"/>
      <family val="1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u val="single"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25">
    <xf numFmtId="0" fontId="0" fillId="0" borderId="0" xfId="0"/>
    <xf numFmtId="0" fontId="0" fillId="0" borderId="1" xfId="0" applyBorder="1"/>
    <xf numFmtId="2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2" fontId="1" fillId="2" borderId="1" xfId="20" applyNumberFormat="1" applyFont="1" applyFill="1" applyBorder="1" applyAlignment="1" applyProtection="1">
      <alignment horizontal="center"/>
      <protection locked="0"/>
    </xf>
    <xf numFmtId="2" fontId="1" fillId="2" borderId="2" xfId="20" applyNumberFormat="1" applyFont="1" applyFill="1" applyBorder="1" applyAlignment="1" applyProtection="1">
      <alignment horizontal="center"/>
      <protection locked="0"/>
    </xf>
    <xf numFmtId="4" fontId="12" fillId="2" borderId="1" xfId="20" applyNumberFormat="1" applyFont="1" applyFill="1" applyBorder="1" applyAlignment="1" applyProtection="1">
      <alignment horizontal="center"/>
      <protection locked="0"/>
    </xf>
    <xf numFmtId="4" fontId="12" fillId="2" borderId="3" xfId="20" applyNumberFormat="1" applyFont="1" applyFill="1" applyBorder="1" applyAlignment="1" applyProtection="1">
      <alignment horizontal="center"/>
      <protection locked="0"/>
    </xf>
    <xf numFmtId="4" fontId="12" fillId="2" borderId="2" xfId="20" applyNumberFormat="1" applyFont="1" applyFill="1" applyBorder="1" applyAlignment="1" applyProtection="1">
      <alignment horizontal="center"/>
      <protection locked="0"/>
    </xf>
    <xf numFmtId="4" fontId="12" fillId="2" borderId="4" xfId="20" applyNumberFormat="1" applyFont="1" applyFill="1" applyBorder="1" applyAlignment="1" applyProtection="1">
      <alignment horizontal="center"/>
      <protection locked="0"/>
    </xf>
    <xf numFmtId="4" fontId="7" fillId="2" borderId="1" xfId="0" applyNumberFormat="1" applyFont="1" applyFill="1" applyBorder="1" applyAlignment="1" applyProtection="1">
      <alignment horizontal="center"/>
      <protection locked="0"/>
    </xf>
    <xf numFmtId="4" fontId="7" fillId="2" borderId="1" xfId="20" applyNumberFormat="1" applyFont="1" applyFill="1" applyBorder="1" applyAlignment="1" applyProtection="1">
      <alignment horizontal="center"/>
      <protection locked="0"/>
    </xf>
    <xf numFmtId="4" fontId="7" fillId="2" borderId="1" xfId="20" applyNumberFormat="1" applyFont="1" applyFill="1" applyBorder="1" applyAlignment="1" applyProtection="1">
      <alignment horizontal="center"/>
      <protection locked="0"/>
    </xf>
    <xf numFmtId="4" fontId="7" fillId="2" borderId="3" xfId="20" applyNumberFormat="1" applyFont="1" applyFill="1" applyBorder="1" applyAlignment="1" applyProtection="1">
      <alignment horizontal="center"/>
      <protection locked="0"/>
    </xf>
    <xf numFmtId="0" fontId="33" fillId="0" borderId="0" xfId="0" applyFont="1"/>
    <xf numFmtId="0" fontId="38" fillId="0" borderId="1" xfId="0" applyFont="1" applyBorder="1"/>
    <xf numFmtId="4" fontId="38" fillId="0" borderId="1" xfId="0" applyNumberFormat="1" applyFont="1" applyBorder="1" applyAlignment="1">
      <alignment horizontal="center"/>
    </xf>
    <xf numFmtId="4" fontId="7" fillId="2" borderId="1" xfId="2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38" fillId="0" borderId="0" xfId="0" applyFont="1" applyAlignment="1">
      <alignment horizontal="left" vertical="center"/>
    </xf>
    <xf numFmtId="0" fontId="0" fillId="0" borderId="0" xfId="0" applyProtection="1">
      <protection/>
    </xf>
    <xf numFmtId="0" fontId="2" fillId="0" borderId="5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/>
      <protection/>
    </xf>
    <xf numFmtId="0" fontId="8" fillId="3" borderId="7" xfId="0" applyFont="1" applyFill="1" applyBorder="1" applyAlignment="1" applyProtection="1">
      <alignment horizontal="center"/>
      <protection/>
    </xf>
    <xf numFmtId="0" fontId="8" fillId="3" borderId="7" xfId="0" applyFont="1" applyFill="1" applyBorder="1" applyAlignment="1" applyProtection="1">
      <alignment/>
      <protection/>
    </xf>
    <xf numFmtId="0" fontId="8" fillId="3" borderId="8" xfId="0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horizontal="center"/>
      <protection/>
    </xf>
    <xf numFmtId="0" fontId="7" fillId="0" borderId="1" xfId="0" applyFont="1" applyBorder="1" applyProtection="1">
      <protection/>
    </xf>
    <xf numFmtId="0" fontId="7" fillId="0" borderId="10" xfId="0" applyFont="1" applyBorder="1" applyAlignment="1" applyProtection="1">
      <alignment/>
      <protection/>
    </xf>
    <xf numFmtId="4" fontId="7" fillId="0" borderId="1" xfId="0" applyNumberFormat="1" applyFont="1" applyBorder="1" applyAlignment="1" applyProtection="1">
      <alignment horizontal="center"/>
      <protection/>
    </xf>
    <xf numFmtId="3" fontId="7" fillId="0" borderId="1" xfId="0" applyNumberFormat="1" applyFont="1" applyBorder="1" applyAlignment="1" applyProtection="1">
      <alignment horizontal="center"/>
      <protection/>
    </xf>
    <xf numFmtId="4" fontId="7" fillId="0" borderId="10" xfId="0" applyNumberFormat="1" applyFont="1" applyBorder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4" fontId="7" fillId="0" borderId="1" xfId="20" applyNumberFormat="1" applyFont="1" applyBorder="1" applyAlignment="1" applyProtection="1">
      <alignment horizontal="center"/>
      <protection/>
    </xf>
    <xf numFmtId="4" fontId="7" fillId="0" borderId="1" xfId="20" applyNumberFormat="1" applyFont="1" applyFill="1" applyBorder="1" applyAlignment="1" applyProtection="1">
      <alignment horizontal="center"/>
      <protection/>
    </xf>
    <xf numFmtId="49" fontId="7" fillId="0" borderId="9" xfId="0" applyNumberFormat="1" applyFont="1" applyFill="1" applyBorder="1" applyAlignment="1" applyProtection="1">
      <alignment/>
      <protection/>
    </xf>
    <xf numFmtId="0" fontId="7" fillId="0" borderId="1" xfId="0" applyNumberFormat="1" applyFont="1" applyBorder="1" applyAlignment="1" applyProtection="1">
      <alignment horizontal="center"/>
      <protection/>
    </xf>
    <xf numFmtId="4" fontId="7" fillId="0" borderId="1" xfId="0" applyNumberFormat="1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wrapText="1"/>
      <protection/>
    </xf>
    <xf numFmtId="0" fontId="7" fillId="0" borderId="9" xfId="0" applyFont="1" applyBorder="1" applyProtection="1"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3" fontId="7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center"/>
      <protection/>
    </xf>
    <xf numFmtId="3" fontId="7" fillId="0" borderId="2" xfId="0" applyNumberFormat="1" applyFont="1" applyBorder="1" applyAlignment="1" applyProtection="1">
      <alignment horizontal="center"/>
      <protection/>
    </xf>
    <xf numFmtId="4" fontId="7" fillId="0" borderId="2" xfId="20" applyNumberFormat="1" applyFont="1" applyFill="1" applyBorder="1" applyAlignment="1" applyProtection="1">
      <alignment horizontal="center"/>
      <protection/>
    </xf>
    <xf numFmtId="4" fontId="7" fillId="0" borderId="12" xfId="0" applyNumberFormat="1" applyFont="1" applyBorder="1" applyAlignment="1" applyProtection="1">
      <alignment/>
      <protection/>
    </xf>
    <xf numFmtId="49" fontId="7" fillId="0" borderId="11" xfId="0" applyNumberFormat="1" applyFont="1" applyFill="1" applyBorder="1" applyAlignment="1" applyProtection="1">
      <alignment/>
      <protection/>
    </xf>
    <xf numFmtId="3" fontId="7" fillId="0" borderId="1" xfId="0" applyNumberFormat="1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center" wrapText="1"/>
      <protection/>
    </xf>
    <xf numFmtId="0" fontId="7" fillId="0" borderId="11" xfId="0" applyFont="1" applyBorder="1" applyAlignment="1" applyProtection="1">
      <alignment/>
      <protection/>
    </xf>
    <xf numFmtId="4" fontId="7" fillId="4" borderId="1" xfId="20" applyNumberFormat="1" applyFont="1" applyFill="1" applyBorder="1" applyAlignment="1" applyProtection="1">
      <alignment horizontal="center"/>
      <protection/>
    </xf>
    <xf numFmtId="4" fontId="0" fillId="0" borderId="0" xfId="0" applyNumberFormat="1" applyProtection="1">
      <protection/>
    </xf>
    <xf numFmtId="0" fontId="5" fillId="3" borderId="14" xfId="0" applyFont="1" applyFill="1" applyBorder="1" applyAlignment="1" applyProtection="1">
      <alignment/>
      <protection/>
    </xf>
    <xf numFmtId="0" fontId="8" fillId="3" borderId="15" xfId="0" applyFont="1" applyFill="1" applyBorder="1" applyAlignment="1" applyProtection="1">
      <alignment horizontal="center"/>
      <protection/>
    </xf>
    <xf numFmtId="0" fontId="9" fillId="3" borderId="15" xfId="0" applyFont="1" applyFill="1" applyBorder="1" applyAlignment="1" applyProtection="1">
      <alignment/>
      <protection/>
    </xf>
    <xf numFmtId="0" fontId="9" fillId="3" borderId="15" xfId="0" applyFont="1" applyFill="1" applyBorder="1" applyAlignment="1" applyProtection="1">
      <alignment horizontal="center"/>
      <protection/>
    </xf>
    <xf numFmtId="4" fontId="7" fillId="3" borderId="16" xfId="0" applyNumberFormat="1" applyFont="1" applyFill="1" applyBorder="1" applyAlignment="1" applyProtection="1">
      <alignment/>
      <protection/>
    </xf>
    <xf numFmtId="0" fontId="7" fillId="4" borderId="9" xfId="0" applyFont="1" applyFill="1" applyBorder="1" applyAlignment="1" applyProtection="1">
      <alignment/>
      <protection/>
    </xf>
    <xf numFmtId="4" fontId="7" fillId="4" borderId="1" xfId="0" applyNumberFormat="1" applyFont="1" applyFill="1" applyBorder="1" applyAlignment="1" applyProtection="1">
      <alignment horizontal="center"/>
      <protection/>
    </xf>
    <xf numFmtId="0" fontId="7" fillId="4" borderId="9" xfId="0" applyFont="1" applyFill="1" applyBorder="1" applyAlignment="1" applyProtection="1">
      <alignment wrapText="1"/>
      <protection/>
    </xf>
    <xf numFmtId="49" fontId="7" fillId="4" borderId="9" xfId="0" applyNumberFormat="1" applyFont="1" applyFill="1" applyBorder="1" applyAlignment="1" applyProtection="1">
      <alignment/>
      <protection/>
    </xf>
    <xf numFmtId="2" fontId="7" fillId="0" borderId="10" xfId="0" applyNumberFormat="1" applyFont="1" applyBorder="1" applyAlignment="1" applyProtection="1">
      <alignment/>
      <protection/>
    </xf>
    <xf numFmtId="0" fontId="6" fillId="3" borderId="9" xfId="0" applyFont="1" applyFill="1" applyBorder="1" applyAlignment="1" applyProtection="1">
      <alignment/>
      <protection/>
    </xf>
    <xf numFmtId="4" fontId="7" fillId="3" borderId="1" xfId="0" applyNumberFormat="1" applyFont="1" applyFill="1" applyBorder="1" applyAlignment="1" applyProtection="1">
      <alignment horizontal="center"/>
      <protection/>
    </xf>
    <xf numFmtId="3" fontId="7" fillId="3" borderId="1" xfId="0" applyNumberFormat="1" applyFont="1" applyFill="1" applyBorder="1" applyAlignment="1" applyProtection="1">
      <alignment horizontal="center"/>
      <protection/>
    </xf>
    <xf numFmtId="4" fontId="7" fillId="3" borderId="10" xfId="0" applyNumberFormat="1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2" fontId="7" fillId="0" borderId="10" xfId="0" applyNumberFormat="1" applyFont="1" applyFill="1" applyBorder="1" applyAlignment="1" applyProtection="1">
      <alignment/>
      <protection/>
    </xf>
    <xf numFmtId="0" fontId="7" fillId="4" borderId="17" xfId="0" applyFont="1" applyFill="1" applyBorder="1" applyAlignment="1" applyProtection="1">
      <alignment/>
      <protection/>
    </xf>
    <xf numFmtId="4" fontId="10" fillId="3" borderId="18" xfId="0" applyNumberFormat="1" applyFont="1" applyFill="1" applyBorder="1" applyAlignment="1" applyProtection="1">
      <alignment/>
      <protection/>
    </xf>
    <xf numFmtId="4" fontId="0" fillId="3" borderId="19" xfId="0" applyNumberFormat="1" applyFill="1" applyBorder="1" applyAlignment="1" applyProtection="1">
      <alignment horizontal="center"/>
      <protection/>
    </xf>
    <xf numFmtId="4" fontId="0" fillId="3" borderId="19" xfId="0" applyNumberFormat="1" applyFill="1" applyBorder="1" applyAlignment="1" applyProtection="1">
      <alignment/>
      <protection/>
    </xf>
    <xf numFmtId="4" fontId="5" fillId="4" borderId="20" xfId="0" applyNumberFormat="1" applyFont="1" applyFill="1" applyBorder="1" applyAlignment="1" applyProtection="1">
      <alignment/>
      <protection/>
    </xf>
    <xf numFmtId="0" fontId="11" fillId="0" borderId="0" xfId="0" applyFont="1" applyProtection="1">
      <protection/>
    </xf>
    <xf numFmtId="0" fontId="1" fillId="0" borderId="0" xfId="0" applyFont="1" applyBorder="1" applyAlignment="1" applyProtection="1">
      <alignment/>
      <protection/>
    </xf>
    <xf numFmtId="0" fontId="34" fillId="0" borderId="0" xfId="0" applyFont="1" applyProtection="1">
      <protection/>
    </xf>
    <xf numFmtId="0" fontId="35" fillId="0" borderId="0" xfId="0" applyFont="1" applyProtection="1">
      <protection/>
    </xf>
    <xf numFmtId="0" fontId="36" fillId="0" borderId="0" xfId="0" applyFont="1" applyProtection="1">
      <protection/>
    </xf>
    <xf numFmtId="0" fontId="0" fillId="0" borderId="0" xfId="0" applyProtection="1">
      <protection locked="0"/>
    </xf>
    <xf numFmtId="0" fontId="13" fillId="0" borderId="0" xfId="0" applyFont="1" applyProtection="1">
      <protection/>
    </xf>
    <xf numFmtId="0" fontId="14" fillId="0" borderId="0" xfId="0" applyFont="1" applyAlignment="1" applyProtection="1">
      <alignment horizontal="right"/>
      <protection/>
    </xf>
    <xf numFmtId="0" fontId="0" fillId="0" borderId="0" xfId="0" applyBorder="1" applyProtection="1">
      <protection/>
    </xf>
    <xf numFmtId="0" fontId="0" fillId="0" borderId="0" xfId="0" applyBorder="1" applyAlignment="1" applyProtection="1">
      <alignment horizontal="center"/>
      <protection/>
    </xf>
    <xf numFmtId="0" fontId="5" fillId="3" borderId="6" xfId="0" applyFont="1" applyFill="1" applyBorder="1" applyProtection="1">
      <protection/>
    </xf>
    <xf numFmtId="0" fontId="7" fillId="3" borderId="7" xfId="0" applyFont="1" applyFill="1" applyBorder="1" applyProtection="1">
      <protection/>
    </xf>
    <xf numFmtId="0" fontId="7" fillId="3" borderId="7" xfId="0" applyFont="1" applyFill="1" applyBorder="1" applyAlignment="1" applyProtection="1">
      <alignment horizontal="center" vertical="center"/>
      <protection/>
    </xf>
    <xf numFmtId="0" fontId="7" fillId="3" borderId="7" xfId="0" applyFont="1" applyFill="1" applyBorder="1" applyAlignment="1" applyProtection="1">
      <alignment vertical="center"/>
      <protection/>
    </xf>
    <xf numFmtId="0" fontId="7" fillId="3" borderId="7" xfId="0" applyFont="1" applyFill="1" applyBorder="1" applyAlignment="1" applyProtection="1">
      <alignment vertical="center" wrapText="1"/>
      <protection/>
    </xf>
    <xf numFmtId="0" fontId="7" fillId="3" borderId="7" xfId="0" applyFont="1" applyFill="1" applyBorder="1" applyAlignment="1" applyProtection="1">
      <alignment horizontal="center" vertical="center" wrapText="1"/>
      <protection/>
    </xf>
    <xf numFmtId="0" fontId="7" fillId="3" borderId="8" xfId="0" applyFont="1" applyFill="1" applyBorder="1" applyAlignment="1" applyProtection="1">
      <alignment horizontal="center" vertical="center" wrapText="1"/>
      <protection/>
    </xf>
    <xf numFmtId="0" fontId="17" fillId="0" borderId="3" xfId="0" applyFont="1" applyBorder="1" applyAlignment="1" applyProtection="1">
      <alignment horizontal="center"/>
      <protection/>
    </xf>
    <xf numFmtId="0" fontId="17" fillId="0" borderId="3" xfId="0" applyFont="1" applyBorder="1" applyAlignment="1" applyProtection="1">
      <alignment/>
      <protection/>
    </xf>
    <xf numFmtId="0" fontId="17" fillId="0" borderId="21" xfId="0" applyFont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7" fillId="0" borderId="23" xfId="0" applyFont="1" applyFill="1" applyBorder="1" applyAlignment="1" applyProtection="1">
      <alignment/>
      <protection/>
    </xf>
    <xf numFmtId="4" fontId="7" fillId="0" borderId="10" xfId="0" applyNumberFormat="1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7" fillId="0" borderId="23" xfId="0" applyFont="1" applyFill="1" applyBorder="1" applyAlignment="1" applyProtection="1">
      <alignment/>
      <protection/>
    </xf>
    <xf numFmtId="4" fontId="7" fillId="0" borderId="1" xfId="0" applyNumberFormat="1" applyFont="1" applyBorder="1" applyAlignment="1" applyProtection="1">
      <alignment horizontal="center"/>
      <protection/>
    </xf>
    <xf numFmtId="3" fontId="7" fillId="0" borderId="1" xfId="0" applyNumberFormat="1" applyFont="1" applyBorder="1" applyAlignment="1" applyProtection="1">
      <alignment horizontal="center"/>
      <protection/>
    </xf>
    <xf numFmtId="4" fontId="7" fillId="0" borderId="10" xfId="0" applyNumberFormat="1" applyFont="1" applyBorder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/>
      <protection/>
    </xf>
    <xf numFmtId="4" fontId="7" fillId="0" borderId="3" xfId="0" applyNumberFormat="1" applyFont="1" applyBorder="1" applyAlignment="1" applyProtection="1">
      <alignment horizontal="center"/>
      <protection/>
    </xf>
    <xf numFmtId="3" fontId="7" fillId="0" borderId="3" xfId="0" applyNumberFormat="1" applyFont="1" applyBorder="1" applyAlignment="1" applyProtection="1">
      <alignment horizontal="center"/>
      <protection/>
    </xf>
    <xf numFmtId="4" fontId="7" fillId="0" borderId="21" xfId="0" applyNumberFormat="1" applyFont="1" applyBorder="1" applyAlignment="1" applyProtection="1">
      <alignment/>
      <protection/>
    </xf>
    <xf numFmtId="4" fontId="18" fillId="0" borderId="3" xfId="0" applyNumberFormat="1" applyFont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/>
      <protection/>
    </xf>
    <xf numFmtId="0" fontId="12" fillId="3" borderId="25" xfId="0" applyFont="1" applyFill="1" applyBorder="1" applyAlignment="1" applyProtection="1">
      <alignment/>
      <protection/>
    </xf>
    <xf numFmtId="4" fontId="7" fillId="3" borderId="26" xfId="0" applyNumberFormat="1" applyFont="1" applyFill="1" applyBorder="1" applyAlignment="1" applyProtection="1">
      <alignment horizontal="center"/>
      <protection/>
    </xf>
    <xf numFmtId="3" fontId="7" fillId="3" borderId="26" xfId="0" applyNumberFormat="1" applyFont="1" applyFill="1" applyBorder="1" applyAlignment="1" applyProtection="1">
      <alignment horizontal="center"/>
      <protection/>
    </xf>
    <xf numFmtId="4" fontId="7" fillId="3" borderId="27" xfId="0" applyNumberFormat="1" applyFont="1" applyFill="1" applyBorder="1" applyAlignment="1" applyProtection="1">
      <alignment/>
      <protection/>
    </xf>
    <xf numFmtId="0" fontId="10" fillId="3" borderId="18" xfId="0" applyFont="1" applyFill="1" applyBorder="1" applyAlignment="1" applyProtection="1">
      <alignment/>
      <protection/>
    </xf>
    <xf numFmtId="0" fontId="19" fillId="3" borderId="19" xfId="0" applyFont="1" applyFill="1" applyBorder="1" applyAlignment="1" applyProtection="1">
      <alignment/>
      <protection/>
    </xf>
    <xf numFmtId="0" fontId="20" fillId="3" borderId="19" xfId="0" applyFont="1" applyFill="1" applyBorder="1" applyAlignment="1" applyProtection="1">
      <alignment horizontal="center"/>
      <protection/>
    </xf>
    <xf numFmtId="0" fontId="20" fillId="3" borderId="19" xfId="0" applyFont="1" applyFill="1" applyBorder="1" applyAlignment="1" applyProtection="1">
      <alignment/>
      <protection/>
    </xf>
    <xf numFmtId="0" fontId="20" fillId="3" borderId="28" xfId="0" applyFont="1" applyFill="1" applyBorder="1" applyAlignment="1" applyProtection="1">
      <alignment horizontal="center"/>
      <protection/>
    </xf>
    <xf numFmtId="0" fontId="0" fillId="0" borderId="0" xfId="0" applyFont="1" applyBorder="1" applyProtection="1">
      <protection/>
    </xf>
    <xf numFmtId="0" fontId="0" fillId="0" borderId="0" xfId="0" applyFont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/>
      <protection/>
    </xf>
    <xf numFmtId="0" fontId="23" fillId="0" borderId="0" xfId="0" applyFont="1" applyBorder="1" applyProtection="1"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Border="1" applyProtection="1">
      <protection/>
    </xf>
    <xf numFmtId="0" fontId="5" fillId="0" borderId="0" xfId="0" applyFont="1" applyBorder="1" applyProtection="1">
      <protection/>
    </xf>
    <xf numFmtId="0" fontId="5" fillId="0" borderId="0" xfId="0" applyFont="1" applyBorder="1" applyAlignment="1" applyProtection="1">
      <alignment horizontal="center"/>
      <protection/>
    </xf>
    <xf numFmtId="4" fontId="5" fillId="0" borderId="0" xfId="0" applyNumberFormat="1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0" fillId="0" borderId="0" xfId="0" applyFont="1" applyProtection="1">
      <protection/>
    </xf>
    <xf numFmtId="0" fontId="14" fillId="0" borderId="0" xfId="0" applyFont="1" applyProtection="1">
      <protection/>
    </xf>
    <xf numFmtId="0" fontId="0" fillId="0" borderId="29" xfId="0" applyBorder="1" applyProtection="1">
      <protection/>
    </xf>
    <xf numFmtId="0" fontId="0" fillId="0" borderId="30" xfId="0" applyBorder="1" applyProtection="1"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center" vertical="top" wrapText="1"/>
      <protection/>
    </xf>
    <xf numFmtId="0" fontId="5" fillId="3" borderId="8" xfId="0" applyFont="1" applyFill="1" applyBorder="1" applyAlignment="1" applyProtection="1">
      <alignment horizontal="center" vertical="top" wrapText="1"/>
      <protection/>
    </xf>
    <xf numFmtId="0" fontId="1" fillId="0" borderId="9" xfId="0" applyFont="1" applyFill="1" applyBorder="1" applyAlignment="1" applyProtection="1">
      <alignment wrapText="1"/>
      <protection/>
    </xf>
    <xf numFmtId="1" fontId="1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2" fontId="1" fillId="0" borderId="3" xfId="0" applyNumberFormat="1" applyFont="1" applyFill="1" applyBorder="1" applyAlignment="1" applyProtection="1">
      <alignment/>
      <protection/>
    </xf>
    <xf numFmtId="2" fontId="1" fillId="0" borderId="21" xfId="0" applyNumberFormat="1" applyFont="1" applyFill="1" applyBorder="1" applyAlignment="1" applyProtection="1">
      <alignment/>
      <protection/>
    </xf>
    <xf numFmtId="0" fontId="1" fillId="0" borderId="9" xfId="0" applyFont="1" applyFill="1" applyBorder="1" applyProtection="1">
      <protection/>
    </xf>
    <xf numFmtId="0" fontId="1" fillId="0" borderId="9" xfId="0" applyFont="1" applyFill="1" applyBorder="1" applyAlignment="1" applyProtection="1">
      <alignment shrinkToFit="1"/>
      <protection/>
    </xf>
    <xf numFmtId="2" fontId="1" fillId="0" borderId="1" xfId="0" applyNumberFormat="1" applyFont="1" applyFill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/>
      <protection/>
    </xf>
    <xf numFmtId="0" fontId="12" fillId="0" borderId="11" xfId="0" applyFont="1" applyFill="1" applyBorder="1" applyAlignment="1" applyProtection="1">
      <alignment wrapText="1"/>
      <protection/>
    </xf>
    <xf numFmtId="2" fontId="0" fillId="0" borderId="10" xfId="0" applyNumberFormat="1" applyFill="1" applyBorder="1" applyAlignment="1" applyProtection="1">
      <alignment/>
      <protection/>
    </xf>
    <xf numFmtId="0" fontId="12" fillId="4" borderId="11" xfId="0" applyFont="1" applyFill="1" applyBorder="1" applyAlignment="1" applyProtection="1">
      <alignment wrapText="1"/>
      <protection/>
    </xf>
    <xf numFmtId="0" fontId="12" fillId="0" borderId="33" xfId="0" applyNumberFormat="1" applyFont="1" applyFill="1" applyBorder="1" applyAlignment="1" applyProtection="1">
      <alignment/>
      <protection/>
    </xf>
    <xf numFmtId="1" fontId="1" fillId="0" borderId="3" xfId="0" applyNumberFormat="1" applyFont="1" applyFill="1" applyBorder="1" applyAlignment="1" applyProtection="1">
      <alignment horizontal="center"/>
      <protection/>
    </xf>
    <xf numFmtId="4" fontId="7" fillId="0" borderId="3" xfId="0" applyNumberFormat="1" applyFont="1" applyBorder="1" applyAlignment="1" applyProtection="1">
      <alignment horizontal="center"/>
      <protection/>
    </xf>
    <xf numFmtId="0" fontId="12" fillId="0" borderId="9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 wrapText="1"/>
      <protection/>
    </xf>
    <xf numFmtId="1" fontId="1" fillId="0" borderId="2" xfId="0" applyNumberFormat="1" applyFont="1" applyFill="1" applyBorder="1" applyAlignment="1" applyProtection="1">
      <alignment horizontal="center"/>
      <protection/>
    </xf>
    <xf numFmtId="4" fontId="7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Fill="1" applyBorder="1" applyAlignment="1" applyProtection="1">
      <alignment/>
      <protection/>
    </xf>
    <xf numFmtId="2" fontId="1" fillId="0" borderId="12" xfId="0" applyNumberFormat="1" applyFont="1" applyFill="1" applyBorder="1" applyAlignment="1" applyProtection="1">
      <alignment/>
      <protection/>
    </xf>
    <xf numFmtId="0" fontId="12" fillId="0" borderId="34" xfId="0" applyNumberFormat="1" applyFont="1" applyFill="1" applyBorder="1" applyAlignment="1" applyProtection="1">
      <alignment wrapText="1"/>
      <protection/>
    </xf>
    <xf numFmtId="1" fontId="1" fillId="0" borderId="4" xfId="0" applyNumberFormat="1" applyFont="1" applyFill="1" applyBorder="1" applyAlignment="1" applyProtection="1">
      <alignment horizontal="center"/>
      <protection/>
    </xf>
    <xf numFmtId="4" fontId="7" fillId="0" borderId="4" xfId="0" applyNumberFormat="1" applyFont="1" applyBorder="1" applyAlignment="1" applyProtection="1">
      <alignment horizontal="center"/>
      <protection/>
    </xf>
    <xf numFmtId="2" fontId="1" fillId="0" borderId="4" xfId="0" applyNumberFormat="1" applyFont="1" applyFill="1" applyBorder="1" applyAlignment="1" applyProtection="1">
      <alignment/>
      <protection/>
    </xf>
    <xf numFmtId="2" fontId="1" fillId="0" borderId="35" xfId="0" applyNumberFormat="1" applyFont="1" applyFill="1" applyBorder="1" applyAlignment="1" applyProtection="1">
      <alignment/>
      <protection/>
    </xf>
    <xf numFmtId="0" fontId="3" fillId="3" borderId="36" xfId="0" applyFont="1" applyFill="1" applyBorder="1" applyProtection="1">
      <protection/>
    </xf>
    <xf numFmtId="0" fontId="0" fillId="3" borderId="37" xfId="0" applyFill="1" applyBorder="1" applyAlignment="1" applyProtection="1">
      <alignment horizontal="center"/>
      <protection/>
    </xf>
    <xf numFmtId="2" fontId="0" fillId="3" borderId="37" xfId="0" applyNumberFormat="1" applyFill="1" applyBorder="1" applyAlignment="1" applyProtection="1">
      <alignment horizontal="center"/>
      <protection/>
    </xf>
    <xf numFmtId="2" fontId="12" fillId="3" borderId="38" xfId="0" applyNumberFormat="1" applyFont="1" applyFill="1" applyBorder="1" applyAlignment="1" applyProtection="1">
      <alignment horizontal="center"/>
      <protection/>
    </xf>
    <xf numFmtId="2" fontId="23" fillId="4" borderId="20" xfId="0" applyNumberFormat="1" applyFont="1" applyFill="1" applyBorder="1" applyAlignment="1" applyProtection="1">
      <alignment/>
      <protection/>
    </xf>
    <xf numFmtId="0" fontId="3" fillId="3" borderId="18" xfId="0" applyFont="1" applyFill="1" applyBorder="1" applyProtection="1">
      <protection/>
    </xf>
    <xf numFmtId="0" fontId="0" fillId="3" borderId="19" xfId="0" applyFill="1" applyBorder="1" applyAlignment="1" applyProtection="1">
      <alignment horizontal="center"/>
      <protection/>
    </xf>
    <xf numFmtId="2" fontId="0" fillId="3" borderId="19" xfId="0" applyNumberFormat="1" applyFill="1" applyBorder="1" applyAlignment="1" applyProtection="1">
      <alignment horizontal="center"/>
      <protection/>
    </xf>
    <xf numFmtId="2" fontId="12" fillId="3" borderId="28" xfId="0" applyNumberFormat="1" applyFont="1" applyFill="1" applyBorder="1" applyAlignment="1" applyProtection="1">
      <alignment horizontal="center"/>
      <protection/>
    </xf>
    <xf numFmtId="2" fontId="23" fillId="4" borderId="39" xfId="0" applyNumberFormat="1" applyFont="1" applyFill="1" applyBorder="1" applyAlignment="1" applyProtection="1">
      <alignment/>
      <protection/>
    </xf>
    <xf numFmtId="0" fontId="43" fillId="0" borderId="0" xfId="0" applyFont="1" applyProtection="1">
      <protection/>
    </xf>
    <xf numFmtId="2" fontId="23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Protection="1">
      <protection locked="0"/>
    </xf>
    <xf numFmtId="0" fontId="0" fillId="0" borderId="0" xfId="0" applyAlignment="1" applyProtection="1">
      <alignment horizontal="center" vertical="center" wrapText="1"/>
      <protection/>
    </xf>
    <xf numFmtId="0" fontId="6" fillId="0" borderId="40" xfId="0" applyFont="1" applyBorder="1" applyAlignment="1" applyProtection="1">
      <alignment horizontal="center" vertical="center" wrapText="1"/>
      <protection/>
    </xf>
    <xf numFmtId="0" fontId="27" fillId="0" borderId="41" xfId="0" applyFont="1" applyBorder="1" applyAlignment="1" applyProtection="1">
      <alignment horizontal="center" vertical="center" wrapText="1"/>
      <protection/>
    </xf>
    <xf numFmtId="0" fontId="27" fillId="0" borderId="42" xfId="0" applyFont="1" applyBorder="1" applyAlignment="1" applyProtection="1">
      <alignment horizontal="center" vertical="center" wrapText="1"/>
      <protection/>
    </xf>
    <xf numFmtId="0" fontId="4" fillId="0" borderId="6" xfId="0" applyFont="1" applyFill="1" applyBorder="1" applyAlignment="1" applyProtection="1">
      <alignment horizontal="left" vertical="center" wrapText="1"/>
      <protection/>
    </xf>
    <xf numFmtId="0" fontId="8" fillId="0" borderId="7" xfId="0" applyFont="1" applyFill="1" applyBorder="1" applyAlignment="1" applyProtection="1">
      <alignment horizontal="center" vertical="center" wrapText="1"/>
      <protection/>
    </xf>
    <xf numFmtId="4" fontId="8" fillId="0" borderId="7" xfId="0" applyNumberFormat="1" applyFont="1" applyFill="1" applyBorder="1" applyAlignment="1" applyProtection="1">
      <alignment horizontal="center" vertical="center" wrapText="1"/>
      <protection/>
    </xf>
    <xf numFmtId="4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vertical="center" wrapText="1"/>
      <protection/>
    </xf>
    <xf numFmtId="4" fontId="7" fillId="0" borderId="1" xfId="0" applyNumberFormat="1" applyFont="1" applyBorder="1" applyAlignment="1" applyProtection="1">
      <alignment horizontal="center" vertical="center" wrapText="1"/>
      <protection/>
    </xf>
    <xf numFmtId="3" fontId="7" fillId="0" borderId="1" xfId="0" applyNumberFormat="1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/>
    </xf>
    <xf numFmtId="0" fontId="28" fillId="0" borderId="9" xfId="0" applyFont="1" applyBorder="1" applyAlignment="1" applyProtection="1">
      <alignment vertical="center" wrapText="1"/>
      <protection/>
    </xf>
    <xf numFmtId="4" fontId="7" fillId="0" borderId="12" xfId="0" applyNumberFormat="1" applyFont="1" applyBorder="1" applyAlignment="1" applyProtection="1">
      <alignment horizontal="center" vertical="center" wrapText="1"/>
      <protection/>
    </xf>
    <xf numFmtId="4" fontId="6" fillId="4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Protection="1">
      <protection/>
    </xf>
    <xf numFmtId="0" fontId="2" fillId="0" borderId="0" xfId="0" applyFont="1" applyAlignment="1" applyProtection="1">
      <alignment horizontal="right"/>
      <protection/>
    </xf>
    <xf numFmtId="0" fontId="32" fillId="0" borderId="40" xfId="0" applyFont="1" applyBorder="1" applyAlignment="1" applyProtection="1">
      <alignment horizontal="center" vertical="center" wrapText="1"/>
      <protection/>
    </xf>
    <xf numFmtId="0" fontId="32" fillId="0" borderId="41" xfId="0" applyFont="1" applyBorder="1" applyAlignment="1" applyProtection="1">
      <alignment horizontal="center" vertical="center" wrapText="1"/>
      <protection/>
    </xf>
    <xf numFmtId="0" fontId="32" fillId="0" borderId="42" xfId="0" applyFont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 applyProtection="1">
      <alignment vertical="center" wrapText="1"/>
      <protection/>
    </xf>
    <xf numFmtId="4" fontId="30" fillId="0" borderId="1" xfId="0" applyNumberFormat="1" applyFont="1" applyBorder="1" applyAlignment="1" applyProtection="1">
      <alignment horizontal="center" vertical="center" wrapText="1"/>
      <protection/>
    </xf>
    <xf numFmtId="3" fontId="30" fillId="0" borderId="1" xfId="0" applyNumberFormat="1" applyFont="1" applyBorder="1" applyAlignment="1" applyProtection="1">
      <alignment horizontal="center" vertical="center" wrapText="1"/>
      <protection/>
    </xf>
    <xf numFmtId="4" fontId="30" fillId="0" borderId="10" xfId="0" applyNumberFormat="1" applyFont="1" applyBorder="1" applyAlignment="1" applyProtection="1">
      <alignment horizontal="center" vertical="center" wrapText="1"/>
      <protection/>
    </xf>
    <xf numFmtId="0" fontId="31" fillId="0" borderId="9" xfId="0" applyFont="1" applyFill="1" applyBorder="1" applyAlignment="1" applyProtection="1">
      <alignment vertical="center" wrapText="1"/>
      <protection/>
    </xf>
    <xf numFmtId="4" fontId="31" fillId="0" borderId="1" xfId="0" applyNumberFormat="1" applyFont="1" applyBorder="1" applyAlignment="1" applyProtection="1">
      <alignment horizontal="center" vertical="center" wrapText="1"/>
      <protection/>
    </xf>
    <xf numFmtId="3" fontId="31" fillId="0" borderId="1" xfId="0" applyNumberFormat="1" applyFont="1" applyBorder="1" applyAlignment="1" applyProtection="1">
      <alignment horizontal="center" vertical="center" wrapText="1"/>
      <protection/>
    </xf>
    <xf numFmtId="4" fontId="30" fillId="0" borderId="12" xfId="0" applyNumberFormat="1" applyFont="1" applyBorder="1" applyAlignment="1" applyProtection="1">
      <alignment horizontal="center" vertical="center" wrapText="1"/>
      <protection/>
    </xf>
    <xf numFmtId="4" fontId="42" fillId="4" borderId="35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Protection="1">
      <protection/>
    </xf>
    <xf numFmtId="0" fontId="4" fillId="4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/>
      <protection/>
    </xf>
    <xf numFmtId="0" fontId="7" fillId="0" borderId="9" xfId="0" applyFont="1" applyFill="1" applyBorder="1" applyAlignment="1" applyProtection="1">
      <alignment horizontal="center"/>
      <protection/>
    </xf>
    <xf numFmtId="4" fontId="7" fillId="0" borderId="43" xfId="0" applyNumberFormat="1" applyFont="1" applyFill="1" applyBorder="1" applyAlignment="1" applyProtection="1">
      <alignment/>
      <protection/>
    </xf>
    <xf numFmtId="0" fontId="4" fillId="3" borderId="6" xfId="0" applyFont="1" applyFill="1" applyBorder="1" applyProtection="1">
      <protection/>
    </xf>
    <xf numFmtId="0" fontId="0" fillId="3" borderId="7" xfId="0" applyFill="1" applyBorder="1" applyAlignment="1" applyProtection="1">
      <alignment horizontal="center"/>
      <protection/>
    </xf>
    <xf numFmtId="2" fontId="0" fillId="3" borderId="7" xfId="0" applyNumberFormat="1" applyFill="1" applyBorder="1" applyAlignment="1" applyProtection="1">
      <alignment horizontal="center"/>
      <protection/>
    </xf>
    <xf numFmtId="2" fontId="5" fillId="4" borderId="44" xfId="0" applyNumberFormat="1" applyFont="1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 horizontal="center"/>
      <protection/>
    </xf>
    <xf numFmtId="2" fontId="12" fillId="4" borderId="45" xfId="0" applyNumberFormat="1" applyFont="1" applyFill="1" applyBorder="1" applyAlignment="1" applyProtection="1">
      <alignment horizontal="right"/>
      <protection/>
    </xf>
    <xf numFmtId="2" fontId="23" fillId="4" borderId="0" xfId="0" applyNumberFormat="1" applyFont="1" applyFill="1" applyBorder="1" applyAlignment="1" applyProtection="1">
      <alignment/>
      <protection/>
    </xf>
    <xf numFmtId="4" fontId="7" fillId="2" borderId="9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3" fillId="5" borderId="40" xfId="0" applyFont="1" applyFill="1" applyBorder="1" applyAlignment="1" applyProtection="1">
      <alignment horizontal="center"/>
      <protection/>
    </xf>
    <xf numFmtId="0" fontId="4" fillId="5" borderId="41" xfId="0" applyFont="1" applyFill="1" applyBorder="1" applyAlignment="1" applyProtection="1">
      <alignment horizontal="center"/>
      <protection/>
    </xf>
    <xf numFmtId="0" fontId="4" fillId="5" borderId="42" xfId="0" applyFont="1" applyFill="1" applyBorder="1" applyAlignment="1" applyProtection="1">
      <alignment horizontal="center"/>
      <protection/>
    </xf>
    <xf numFmtId="0" fontId="5" fillId="5" borderId="46" xfId="0" applyFont="1" applyFill="1" applyBorder="1" applyAlignment="1" applyProtection="1">
      <alignment horizontal="center"/>
      <protection/>
    </xf>
    <xf numFmtId="0" fontId="5" fillId="5" borderId="5" xfId="0" applyFont="1" applyFill="1" applyBorder="1" applyAlignment="1" applyProtection="1">
      <alignment horizontal="center"/>
      <protection/>
    </xf>
    <xf numFmtId="0" fontId="5" fillId="5" borderId="47" xfId="0" applyFont="1" applyFill="1" applyBorder="1" applyAlignment="1" applyProtection="1">
      <alignment horizontal="center"/>
      <protection/>
    </xf>
    <xf numFmtId="0" fontId="6" fillId="3" borderId="48" xfId="0" applyFont="1" applyFill="1" applyBorder="1" applyAlignment="1" applyProtection="1">
      <alignment horizontal="center" vertical="center" wrapText="1"/>
      <protection/>
    </xf>
    <xf numFmtId="0" fontId="7" fillId="3" borderId="9" xfId="0" applyFont="1" applyFill="1" applyBorder="1" applyProtection="1">
      <protection/>
    </xf>
    <xf numFmtId="0" fontId="7" fillId="3" borderId="34" xfId="0" applyFont="1" applyFill="1" applyBorder="1" applyProtection="1">
      <protection/>
    </xf>
    <xf numFmtId="0" fontId="6" fillId="3" borderId="26" xfId="0" applyFont="1" applyFill="1" applyBorder="1" applyAlignment="1" applyProtection="1">
      <alignment horizontal="center" vertical="center" wrapText="1"/>
      <protection/>
    </xf>
    <xf numFmtId="0" fontId="7" fillId="3" borderId="1" xfId="0" applyFont="1" applyFill="1" applyBorder="1" applyAlignment="1" applyProtection="1">
      <alignment horizontal="center" vertical="center"/>
      <protection/>
    </xf>
    <xf numFmtId="0" fontId="7" fillId="3" borderId="4" xfId="0" applyFont="1" applyFill="1" applyBorder="1" applyAlignment="1" applyProtection="1">
      <alignment horizontal="center" vertical="center"/>
      <protection/>
    </xf>
    <xf numFmtId="0" fontId="6" fillId="3" borderId="26" xfId="0" applyFont="1" applyFill="1" applyBorder="1" applyAlignment="1" applyProtection="1">
      <alignment horizontal="center" vertical="center"/>
      <protection/>
    </xf>
    <xf numFmtId="0" fontId="7" fillId="3" borderId="1" xfId="0" applyFont="1" applyFill="1" applyBorder="1" applyAlignment="1" applyProtection="1">
      <alignment vertical="center"/>
      <protection/>
    </xf>
    <xf numFmtId="0" fontId="7" fillId="3" borderId="4" xfId="0" applyFont="1" applyFill="1" applyBorder="1" applyAlignment="1" applyProtection="1">
      <alignment vertical="center"/>
      <protection/>
    </xf>
    <xf numFmtId="0" fontId="7" fillId="3" borderId="1" xfId="0" applyFont="1" applyFill="1" applyBorder="1" applyAlignment="1" applyProtection="1">
      <alignment vertical="center" wrapText="1"/>
      <protection/>
    </xf>
    <xf numFmtId="0" fontId="7" fillId="3" borderId="4" xfId="0" applyFont="1" applyFill="1" applyBorder="1" applyAlignment="1" applyProtection="1">
      <alignment vertical="center" wrapText="1"/>
      <protection/>
    </xf>
    <xf numFmtId="0" fontId="6" fillId="3" borderId="27" xfId="0" applyFont="1" applyFill="1" applyBorder="1" applyAlignment="1" applyProtection="1">
      <alignment horizontal="center" vertical="center" wrapText="1"/>
      <protection/>
    </xf>
    <xf numFmtId="0" fontId="7" fillId="3" borderId="10" xfId="0" applyFont="1" applyFill="1" applyBorder="1" applyAlignment="1" applyProtection="1">
      <alignment horizontal="center" vertical="center" wrapText="1"/>
      <protection/>
    </xf>
    <xf numFmtId="0" fontId="7" fillId="3" borderId="35" xfId="0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Border="1" applyAlignment="1" applyProtection="1">
      <alignment horizontal="left"/>
      <protection/>
    </xf>
    <xf numFmtId="49" fontId="7" fillId="0" borderId="23" xfId="0" applyNumberFormat="1" applyFont="1" applyBorder="1" applyAlignment="1" applyProtection="1">
      <alignment horizontal="left"/>
      <protection/>
    </xf>
    <xf numFmtId="0" fontId="15" fillId="3" borderId="49" xfId="0" applyFont="1" applyFill="1" applyBorder="1" applyAlignment="1" applyProtection="1">
      <alignment horizontal="center"/>
      <protection/>
    </xf>
    <xf numFmtId="0" fontId="15" fillId="3" borderId="50" xfId="0" applyFont="1" applyFill="1" applyBorder="1" applyAlignment="1" applyProtection="1">
      <alignment horizontal="center"/>
      <protection/>
    </xf>
    <xf numFmtId="0" fontId="15" fillId="3" borderId="51" xfId="0" applyFont="1" applyFill="1" applyBorder="1" applyAlignment="1" applyProtection="1">
      <alignment horizontal="center"/>
      <protection/>
    </xf>
    <xf numFmtId="0" fontId="16" fillId="3" borderId="46" xfId="0" applyFont="1" applyFill="1" applyBorder="1" applyAlignment="1" applyProtection="1">
      <alignment horizontal="center" vertical="center" wrapText="1"/>
      <protection/>
    </xf>
    <xf numFmtId="0" fontId="16" fillId="3" borderId="5" xfId="0" applyFont="1" applyFill="1" applyBorder="1" applyAlignment="1" applyProtection="1">
      <alignment horizontal="center" vertical="center" wrapText="1"/>
      <protection/>
    </xf>
    <xf numFmtId="0" fontId="16" fillId="3" borderId="47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Protection="1">
      <protection/>
    </xf>
    <xf numFmtId="0" fontId="7" fillId="0" borderId="9" xfId="0" applyFont="1" applyBorder="1" applyProtection="1">
      <protection/>
    </xf>
    <xf numFmtId="0" fontId="7" fillId="0" borderId="1" xfId="0" applyFont="1" applyBorder="1" applyProtection="1">
      <protection/>
    </xf>
    <xf numFmtId="0" fontId="7" fillId="0" borderId="34" xfId="0" applyFont="1" applyBorder="1" applyProtection="1">
      <protection/>
    </xf>
    <xf numFmtId="0" fontId="7" fillId="0" borderId="4" xfId="0" applyFont="1" applyBorder="1" applyProtection="1"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 wrapText="1"/>
      <protection/>
    </xf>
    <xf numFmtId="0" fontId="7" fillId="0" borderId="4" xfId="0" applyFont="1" applyBorder="1" applyAlignment="1" applyProtection="1">
      <alignment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4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 applyProtection="1">
      <alignment/>
      <protection/>
    </xf>
    <xf numFmtId="0" fontId="7" fillId="0" borderId="3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7" fillId="0" borderId="17" xfId="0" applyFont="1" applyBorder="1" applyAlignment="1" applyProtection="1">
      <alignment horizontal="left"/>
      <protection/>
    </xf>
    <xf numFmtId="0" fontId="7" fillId="0" borderId="23" xfId="0" applyFont="1" applyBorder="1" applyAlignment="1" applyProtection="1">
      <alignment horizontal="left"/>
      <protection/>
    </xf>
    <xf numFmtId="0" fontId="7" fillId="0" borderId="9" xfId="0" applyFont="1" applyFill="1" applyBorder="1" applyAlignment="1" applyProtection="1">
      <alignment wrapText="1"/>
      <protection/>
    </xf>
    <xf numFmtId="0" fontId="7" fillId="0" borderId="1" xfId="0" applyFont="1" applyFill="1" applyBorder="1" applyAlignment="1" applyProtection="1">
      <alignment wrapText="1"/>
      <protection/>
    </xf>
    <xf numFmtId="0" fontId="7" fillId="0" borderId="9" xfId="0" applyFont="1" applyFill="1" applyBorder="1" applyAlignment="1" applyProtection="1">
      <alignment/>
      <protection/>
    </xf>
    <xf numFmtId="0" fontId="7" fillId="0" borderId="1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 horizontal="left"/>
      <protection/>
    </xf>
    <xf numFmtId="0" fontId="7" fillId="0" borderId="17" xfId="0" applyFont="1" applyFill="1" applyBorder="1" applyAlignment="1" applyProtection="1">
      <alignment horizontal="left" wrapText="1"/>
      <protection/>
    </xf>
    <xf numFmtId="0" fontId="7" fillId="0" borderId="23" xfId="0" applyFont="1" applyFill="1" applyBorder="1" applyAlignment="1" applyProtection="1">
      <alignment horizontal="left" wrapText="1"/>
      <protection/>
    </xf>
    <xf numFmtId="0" fontId="13" fillId="0" borderId="0" xfId="0" applyFont="1" applyAlignment="1" applyProtection="1">
      <alignment horizontal="right"/>
      <protection/>
    </xf>
    <xf numFmtId="0" fontId="3" fillId="3" borderId="18" xfId="0" applyFont="1" applyFill="1" applyBorder="1" applyAlignment="1" applyProtection="1">
      <alignment horizontal="center" vertical="center"/>
      <protection/>
    </xf>
    <xf numFmtId="0" fontId="3" fillId="3" borderId="19" xfId="0" applyFont="1" applyFill="1" applyBorder="1" applyAlignment="1" applyProtection="1">
      <alignment horizontal="center" vertical="center"/>
      <protection/>
    </xf>
    <xf numFmtId="0" fontId="3" fillId="3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wrapText="1"/>
      <protection/>
    </xf>
    <xf numFmtId="0" fontId="25" fillId="0" borderId="5" xfId="0" applyFont="1" applyBorder="1" applyAlignment="1" applyProtection="1">
      <alignment horizontal="right" vertical="center" wrapText="1"/>
      <protection/>
    </xf>
    <xf numFmtId="0" fontId="26" fillId="3" borderId="49" xfId="0" applyFont="1" applyFill="1" applyBorder="1" applyAlignment="1" applyProtection="1">
      <alignment horizontal="center" vertical="center" wrapText="1"/>
      <protection/>
    </xf>
    <xf numFmtId="0" fontId="26" fillId="3" borderId="50" xfId="0" applyFont="1" applyFill="1" applyBorder="1" applyAlignment="1" applyProtection="1">
      <alignment horizontal="center" vertical="center" wrapText="1"/>
      <protection/>
    </xf>
    <xf numFmtId="0" fontId="26" fillId="3" borderId="51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wrapText="1"/>
      <protection/>
    </xf>
    <xf numFmtId="0" fontId="6" fillId="3" borderId="53" xfId="0" applyFont="1" applyFill="1" applyBorder="1" applyAlignment="1" applyProtection="1">
      <alignment horizontal="left" vertical="center" wrapText="1"/>
      <protection/>
    </xf>
    <xf numFmtId="0" fontId="6" fillId="3" borderId="54" xfId="0" applyFont="1" applyFill="1" applyBorder="1" applyAlignment="1" applyProtection="1">
      <alignment horizontal="left" vertical="center" wrapText="1"/>
      <protection/>
    </xf>
    <xf numFmtId="0" fontId="6" fillId="3" borderId="55" xfId="0" applyFont="1" applyFill="1" applyBorder="1" applyAlignment="1" applyProtection="1">
      <alignment horizontal="left" vertical="center" wrapText="1"/>
      <protection/>
    </xf>
    <xf numFmtId="0" fontId="4" fillId="3" borderId="36" xfId="0" applyFont="1" applyFill="1" applyBorder="1" applyAlignment="1" applyProtection="1">
      <alignment horizontal="left" vertical="center" wrapText="1"/>
      <protection/>
    </xf>
    <xf numFmtId="0" fontId="39" fillId="0" borderId="37" xfId="0" applyFont="1" applyBorder="1" applyAlignment="1" applyProtection="1">
      <alignment vertical="center" wrapText="1"/>
      <protection/>
    </xf>
    <xf numFmtId="0" fontId="0" fillId="0" borderId="38" xfId="0" applyBorder="1" applyAlignment="1" applyProtection="1">
      <alignment vertical="center" wrapText="1"/>
      <protection/>
    </xf>
    <xf numFmtId="0" fontId="29" fillId="3" borderId="49" xfId="0" applyFont="1" applyFill="1" applyBorder="1" applyAlignment="1" applyProtection="1">
      <alignment horizontal="center" vertical="center" wrapText="1"/>
      <protection/>
    </xf>
    <xf numFmtId="0" fontId="29" fillId="3" borderId="50" xfId="0" applyFont="1" applyFill="1" applyBorder="1" applyAlignment="1" applyProtection="1">
      <alignment horizontal="center" vertical="center" wrapText="1"/>
      <protection/>
    </xf>
    <xf numFmtId="0" fontId="29" fillId="3" borderId="51" xfId="0" applyFont="1" applyFill="1" applyBorder="1" applyAlignment="1" applyProtection="1">
      <alignment horizontal="center" vertical="center" wrapText="1"/>
      <protection/>
    </xf>
    <xf numFmtId="0" fontId="13" fillId="3" borderId="36" xfId="0" applyFont="1" applyFill="1" applyBorder="1" applyAlignment="1" applyProtection="1">
      <alignment horizontal="left" vertical="center" wrapText="1"/>
      <protection/>
    </xf>
    <xf numFmtId="0" fontId="13" fillId="3" borderId="37" xfId="0" applyFont="1" applyFill="1" applyBorder="1" applyAlignment="1" applyProtection="1">
      <alignment horizontal="left" vertical="center" wrapText="1"/>
      <protection/>
    </xf>
    <xf numFmtId="0" fontId="13" fillId="3" borderId="38" xfId="0" applyFont="1" applyFill="1" applyBorder="1" applyAlignment="1" applyProtection="1">
      <alignment horizontal="left" vertical="center" wrapText="1"/>
      <protection/>
    </xf>
    <xf numFmtId="0" fontId="36" fillId="0" borderId="0" xfId="0" applyFont="1" applyAlignment="1" applyProtection="1">
      <alignment wrapText="1"/>
      <protection/>
    </xf>
    <xf numFmtId="0" fontId="41" fillId="0" borderId="0" xfId="0" applyFont="1" applyAlignment="1" applyProtection="1">
      <alignment wrapText="1"/>
      <protection/>
    </xf>
    <xf numFmtId="0" fontId="3" fillId="3" borderId="18" xfId="0" applyFont="1" applyFill="1" applyBorder="1" applyAlignment="1" applyProtection="1">
      <alignment horizontal="center"/>
      <protection/>
    </xf>
    <xf numFmtId="0" fontId="3" fillId="3" borderId="19" xfId="0" applyFont="1" applyFill="1" applyBorder="1" applyAlignment="1" applyProtection="1">
      <alignment horizontal="center"/>
      <protection/>
    </xf>
    <xf numFmtId="0" fontId="3" fillId="3" borderId="39" xfId="0" applyFont="1" applyFill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 topLeftCell="A1">
      <selection activeCell="B4" sqref="B4"/>
    </sheetView>
  </sheetViews>
  <sheetFormatPr defaultColWidth="9.140625" defaultRowHeight="15"/>
  <cols>
    <col min="1" max="1" width="32.28125" style="0" customWidth="1"/>
    <col min="2" max="2" width="26.140625" style="0" customWidth="1"/>
  </cols>
  <sheetData>
    <row r="1" spans="1:4" ht="28.5" customHeight="1">
      <c r="A1" s="229" t="s">
        <v>198</v>
      </c>
      <c r="B1" s="230"/>
      <c r="C1" s="230"/>
      <c r="D1" s="230"/>
    </row>
    <row r="2" spans="1:2" ht="27" customHeight="1">
      <c r="A2" s="19" t="s">
        <v>228</v>
      </c>
      <c r="B2" s="18"/>
    </row>
    <row r="3" spans="1:2" ht="15">
      <c r="A3" s="1" t="s">
        <v>146</v>
      </c>
      <c r="B3" s="2">
        <f>1a!F103</f>
        <v>0</v>
      </c>
    </row>
    <row r="4" spans="1:2" ht="15">
      <c r="A4" s="1" t="s">
        <v>147</v>
      </c>
      <c r="B4" s="3">
        <f>1b!G59</f>
        <v>0</v>
      </c>
    </row>
    <row r="5" spans="1:2" ht="15">
      <c r="A5" s="1" t="s">
        <v>148</v>
      </c>
      <c r="B5" s="2">
        <f>1c!F21</f>
        <v>0</v>
      </c>
    </row>
    <row r="6" spans="1:2" ht="15">
      <c r="A6" s="1" t="s">
        <v>149</v>
      </c>
      <c r="B6" s="3">
        <f>2!E16</f>
        <v>0</v>
      </c>
    </row>
    <row r="7" spans="1:2" ht="15">
      <c r="A7" s="1" t="s">
        <v>150</v>
      </c>
      <c r="B7" s="3">
        <f>3!F16</f>
        <v>0</v>
      </c>
    </row>
    <row r="8" spans="1:2" ht="15">
      <c r="A8" s="1" t="s">
        <v>169</v>
      </c>
      <c r="B8" s="3">
        <f>4!E9</f>
        <v>0</v>
      </c>
    </row>
    <row r="10" spans="1:2" ht="18.5">
      <c r="A10" s="15" t="s">
        <v>151</v>
      </c>
      <c r="B10" s="16">
        <f>SUM(B3:B8)</f>
        <v>0</v>
      </c>
    </row>
    <row r="12" ht="15">
      <c r="A12" s="14" t="s">
        <v>180</v>
      </c>
    </row>
  </sheetData>
  <sheetProtection algorithmName="SHA-512" hashValue="d9TFOg8FuDYDsW7AAIOoiNZMFBU4lomeURYHczC4wNReMLdRLnydB5ZRRAIieutvmD4xjNQPlIjz064L3S9WUA==" saltValue="yosyUNRqlqYwfA8iv5yh5w==" spinCount="100000" sheet="1" objects="1" scenarios="1"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7"/>
  <sheetViews>
    <sheetView workbookViewId="0" topLeftCell="A64">
      <selection activeCell="H98" sqref="H98"/>
    </sheetView>
  </sheetViews>
  <sheetFormatPr defaultColWidth="9.140625" defaultRowHeight="15"/>
  <cols>
    <col min="1" max="1" width="36.28125" style="20" customWidth="1"/>
    <col min="2" max="2" width="20.7109375" style="20" customWidth="1"/>
    <col min="3" max="3" width="8.7109375" style="20" customWidth="1"/>
    <col min="4" max="4" width="9.421875" style="20" customWidth="1"/>
    <col min="5" max="5" width="10.57421875" style="20" customWidth="1"/>
    <col min="6" max="6" width="14.421875" style="20" customWidth="1"/>
    <col min="7" max="16384" width="8.7109375" style="20" customWidth="1"/>
  </cols>
  <sheetData>
    <row r="1" spans="5:6" ht="15" thickBot="1">
      <c r="E1" s="21"/>
      <c r="F1" s="21" t="s">
        <v>171</v>
      </c>
    </row>
    <row r="2" spans="1:6" ht="18">
      <c r="A2" s="233" t="s">
        <v>173</v>
      </c>
      <c r="B2" s="234"/>
      <c r="C2" s="234"/>
      <c r="D2" s="234"/>
      <c r="E2" s="234"/>
      <c r="F2" s="235"/>
    </row>
    <row r="3" spans="1:6" ht="15" thickBot="1">
      <c r="A3" s="236" t="s">
        <v>0</v>
      </c>
      <c r="B3" s="237"/>
      <c r="C3" s="237"/>
      <c r="D3" s="237"/>
      <c r="E3" s="237"/>
      <c r="F3" s="238"/>
    </row>
    <row r="4" spans="1:6" ht="15" thickBot="1">
      <c r="A4" s="22"/>
      <c r="B4" s="22"/>
      <c r="C4" s="22"/>
      <c r="D4" s="22"/>
      <c r="E4" s="22"/>
      <c r="F4" s="22"/>
    </row>
    <row r="5" spans="1:6" ht="15">
      <c r="A5" s="239" t="s">
        <v>74</v>
      </c>
      <c r="B5" s="242" t="s">
        <v>1</v>
      </c>
      <c r="C5" s="245" t="s">
        <v>2</v>
      </c>
      <c r="D5" s="242" t="s">
        <v>3</v>
      </c>
      <c r="E5" s="242" t="s">
        <v>4</v>
      </c>
      <c r="F5" s="250" t="s">
        <v>5</v>
      </c>
    </row>
    <row r="6" spans="1:6" ht="15">
      <c r="A6" s="240"/>
      <c r="B6" s="243"/>
      <c r="C6" s="246"/>
      <c r="D6" s="248"/>
      <c r="E6" s="248"/>
      <c r="F6" s="251"/>
    </row>
    <row r="7" spans="1:6" ht="15" thickBot="1">
      <c r="A7" s="241"/>
      <c r="B7" s="244"/>
      <c r="C7" s="247"/>
      <c r="D7" s="249"/>
      <c r="E7" s="249"/>
      <c r="F7" s="252"/>
    </row>
    <row r="8" spans="1:6" ht="15">
      <c r="A8" s="23" t="s">
        <v>6</v>
      </c>
      <c r="B8" s="24"/>
      <c r="C8" s="25"/>
      <c r="D8" s="25"/>
      <c r="E8" s="25"/>
      <c r="F8" s="26"/>
    </row>
    <row r="9" spans="1:6" ht="15">
      <c r="A9" s="27" t="s">
        <v>7</v>
      </c>
      <c r="B9" s="28"/>
      <c r="C9" s="29"/>
      <c r="D9" s="29"/>
      <c r="E9" s="29"/>
      <c r="F9" s="30"/>
    </row>
    <row r="10" spans="1:6" ht="15">
      <c r="A10" s="27" t="s">
        <v>235</v>
      </c>
      <c r="B10" s="31">
        <v>222.51</v>
      </c>
      <c r="C10" s="31" t="s">
        <v>8</v>
      </c>
      <c r="D10" s="32">
        <v>21</v>
      </c>
      <c r="E10" s="11"/>
      <c r="F10" s="33">
        <f>(B10*D10)*E10</f>
        <v>0</v>
      </c>
    </row>
    <row r="11" spans="1:6" ht="15">
      <c r="A11" s="27" t="s">
        <v>226</v>
      </c>
      <c r="B11" s="31">
        <v>32.09</v>
      </c>
      <c r="C11" s="31" t="s">
        <v>8</v>
      </c>
      <c r="D11" s="32">
        <v>21</v>
      </c>
      <c r="E11" s="11"/>
      <c r="F11" s="33">
        <f>(B11*D11)*E11</f>
        <v>0</v>
      </c>
    </row>
    <row r="12" spans="1:6" ht="15">
      <c r="A12" s="34" t="s">
        <v>9</v>
      </c>
      <c r="B12" s="31">
        <v>1061.19</v>
      </c>
      <c r="C12" s="31" t="s">
        <v>8</v>
      </c>
      <c r="D12" s="32">
        <v>21</v>
      </c>
      <c r="E12" s="11"/>
      <c r="F12" s="33">
        <f>(B12*D12)*E12</f>
        <v>0</v>
      </c>
    </row>
    <row r="13" spans="1:6" ht="15">
      <c r="A13" s="34" t="s">
        <v>10</v>
      </c>
      <c r="B13" s="31"/>
      <c r="C13" s="31"/>
      <c r="D13" s="32"/>
      <c r="E13" s="35"/>
      <c r="F13" s="33"/>
    </row>
    <row r="14" spans="1:8" ht="15">
      <c r="A14" s="34" t="s">
        <v>11</v>
      </c>
      <c r="B14" s="31">
        <v>16.67</v>
      </c>
      <c r="C14" s="31" t="s">
        <v>8</v>
      </c>
      <c r="D14" s="32">
        <v>21</v>
      </c>
      <c r="E14" s="11"/>
      <c r="F14" s="33">
        <f>(B14*D14)*E14</f>
        <v>0</v>
      </c>
      <c r="H14" s="86"/>
    </row>
    <row r="15" spans="1:6" ht="15">
      <c r="A15" s="34" t="s">
        <v>152</v>
      </c>
      <c r="B15" s="31"/>
      <c r="C15" s="31"/>
      <c r="D15" s="32"/>
      <c r="E15" s="36"/>
      <c r="F15" s="33"/>
    </row>
    <row r="16" spans="1:6" ht="15">
      <c r="A16" s="37" t="s">
        <v>12</v>
      </c>
      <c r="B16" s="31">
        <v>67.55</v>
      </c>
      <c r="C16" s="31" t="s">
        <v>8</v>
      </c>
      <c r="D16" s="32">
        <v>21</v>
      </c>
      <c r="E16" s="11"/>
      <c r="F16" s="33">
        <f>(B16*D16)*E16</f>
        <v>0</v>
      </c>
    </row>
    <row r="17" spans="1:6" ht="15">
      <c r="A17" s="34" t="s">
        <v>13</v>
      </c>
      <c r="B17" s="31"/>
      <c r="C17" s="31"/>
      <c r="D17" s="32"/>
      <c r="E17" s="35"/>
      <c r="F17" s="33"/>
    </row>
    <row r="18" spans="1:6" ht="15">
      <c r="A18" s="34" t="s">
        <v>9</v>
      </c>
      <c r="B18" s="31">
        <v>19.45</v>
      </c>
      <c r="C18" s="31" t="s">
        <v>8</v>
      </c>
      <c r="D18" s="32">
        <v>21</v>
      </c>
      <c r="E18" s="11"/>
      <c r="F18" s="33">
        <f aca="true" t="shared" si="0" ref="F18:F23">(B18*D18)*E18</f>
        <v>0</v>
      </c>
    </row>
    <row r="19" spans="1:6" ht="15">
      <c r="A19" s="34" t="s">
        <v>236</v>
      </c>
      <c r="B19" s="31">
        <v>117.73</v>
      </c>
      <c r="C19" s="31" t="s">
        <v>8</v>
      </c>
      <c r="D19" s="32">
        <v>21</v>
      </c>
      <c r="E19" s="11"/>
      <c r="F19" s="33">
        <f t="shared" si="0"/>
        <v>0</v>
      </c>
    </row>
    <row r="20" spans="1:6" ht="15">
      <c r="A20" s="34" t="s">
        <v>14</v>
      </c>
      <c r="B20" s="31">
        <v>34.5</v>
      </c>
      <c r="C20" s="31" t="s">
        <v>8</v>
      </c>
      <c r="D20" s="32">
        <v>21</v>
      </c>
      <c r="E20" s="11"/>
      <c r="F20" s="33">
        <f t="shared" si="0"/>
        <v>0</v>
      </c>
    </row>
    <row r="21" spans="1:6" ht="15">
      <c r="A21" s="37" t="s">
        <v>15</v>
      </c>
      <c r="B21" s="31">
        <v>22.15</v>
      </c>
      <c r="C21" s="31" t="s">
        <v>8</v>
      </c>
      <c r="D21" s="32">
        <v>21</v>
      </c>
      <c r="E21" s="11"/>
      <c r="F21" s="33">
        <f t="shared" si="0"/>
        <v>0</v>
      </c>
    </row>
    <row r="22" spans="1:6" ht="15">
      <c r="A22" s="37" t="s">
        <v>16</v>
      </c>
      <c r="B22" s="31">
        <v>580.54</v>
      </c>
      <c r="C22" s="31" t="s">
        <v>8</v>
      </c>
      <c r="D22" s="32">
        <v>21</v>
      </c>
      <c r="E22" s="11"/>
      <c r="F22" s="33">
        <f t="shared" si="0"/>
        <v>0</v>
      </c>
    </row>
    <row r="23" spans="1:6" ht="15">
      <c r="A23" s="37" t="s">
        <v>153</v>
      </c>
      <c r="B23" s="31">
        <v>5.63</v>
      </c>
      <c r="C23" s="31" t="s">
        <v>8</v>
      </c>
      <c r="D23" s="32">
        <v>21</v>
      </c>
      <c r="E23" s="11"/>
      <c r="F23" s="33">
        <f t="shared" si="0"/>
        <v>0</v>
      </c>
    </row>
    <row r="24" spans="1:6" ht="15">
      <c r="A24" s="34" t="s">
        <v>17</v>
      </c>
      <c r="B24" s="31"/>
      <c r="C24" s="31"/>
      <c r="D24" s="32"/>
      <c r="E24" s="35"/>
      <c r="F24" s="33"/>
    </row>
    <row r="25" spans="1:6" ht="15">
      <c r="A25" s="34" t="s">
        <v>18</v>
      </c>
      <c r="B25" s="31">
        <v>21.18</v>
      </c>
      <c r="C25" s="31" t="s">
        <v>8</v>
      </c>
      <c r="D25" s="32">
        <v>21</v>
      </c>
      <c r="E25" s="11"/>
      <c r="F25" s="33">
        <f>(B25*D25)*E25</f>
        <v>0</v>
      </c>
    </row>
    <row r="26" spans="1:6" ht="15">
      <c r="A26" s="37" t="s">
        <v>19</v>
      </c>
      <c r="B26" s="31">
        <v>44.84</v>
      </c>
      <c r="C26" s="31" t="s">
        <v>8</v>
      </c>
      <c r="D26" s="38">
        <v>21</v>
      </c>
      <c r="E26" s="11"/>
      <c r="F26" s="33">
        <f>(B26*D26)*E26</f>
        <v>0</v>
      </c>
    </row>
    <row r="27" spans="1:6" ht="15">
      <c r="A27" s="34" t="s">
        <v>20</v>
      </c>
      <c r="B27" s="31">
        <v>60.12</v>
      </c>
      <c r="C27" s="31" t="s">
        <v>8</v>
      </c>
      <c r="D27" s="38">
        <v>21</v>
      </c>
      <c r="E27" s="11"/>
      <c r="F27" s="33">
        <f>(B27*D27)*E27</f>
        <v>0</v>
      </c>
    </row>
    <row r="28" spans="1:6" ht="15">
      <c r="A28" s="34" t="s">
        <v>21</v>
      </c>
      <c r="B28" s="31"/>
      <c r="C28" s="31"/>
      <c r="D28" s="32"/>
      <c r="E28" s="35"/>
      <c r="F28" s="33"/>
    </row>
    <row r="29" spans="1:6" ht="15">
      <c r="A29" s="34" t="s">
        <v>160</v>
      </c>
      <c r="B29" s="39">
        <v>7.81</v>
      </c>
      <c r="C29" s="31" t="s">
        <v>8</v>
      </c>
      <c r="D29" s="32">
        <v>21</v>
      </c>
      <c r="E29" s="11"/>
      <c r="F29" s="33">
        <f>(B29*D29)*E29</f>
        <v>0</v>
      </c>
    </row>
    <row r="30" spans="1:6" ht="15">
      <c r="A30" s="34" t="s">
        <v>22</v>
      </c>
      <c r="B30" s="31"/>
      <c r="C30" s="31"/>
      <c r="D30" s="32"/>
      <c r="E30" s="35"/>
      <c r="F30" s="33"/>
    </row>
    <row r="31" spans="1:6" ht="15">
      <c r="A31" s="34" t="s">
        <v>11</v>
      </c>
      <c r="B31" s="31">
        <v>165.86</v>
      </c>
      <c r="C31" s="31" t="s">
        <v>8</v>
      </c>
      <c r="D31" s="32">
        <v>21</v>
      </c>
      <c r="E31" s="11"/>
      <c r="F31" s="33">
        <f>(B31*D31)*E31</f>
        <v>0</v>
      </c>
    </row>
    <row r="32" spans="1:6" ht="15">
      <c r="A32" s="34" t="s">
        <v>23</v>
      </c>
      <c r="B32" s="31"/>
      <c r="C32" s="31"/>
      <c r="D32" s="32"/>
      <c r="E32" s="35"/>
      <c r="F32" s="33"/>
    </row>
    <row r="33" spans="1:6" ht="15">
      <c r="A33" s="37" t="s">
        <v>12</v>
      </c>
      <c r="B33" s="31">
        <v>59.54</v>
      </c>
      <c r="C33" s="31" t="s">
        <v>8</v>
      </c>
      <c r="D33" s="32">
        <v>21</v>
      </c>
      <c r="E33" s="11"/>
      <c r="F33" s="33">
        <f>(B33*D33)*E33</f>
        <v>0</v>
      </c>
    </row>
    <row r="34" spans="1:6" ht="15">
      <c r="A34" s="34" t="s">
        <v>24</v>
      </c>
      <c r="B34" s="31"/>
      <c r="C34" s="31"/>
      <c r="D34" s="32"/>
      <c r="E34" s="35"/>
      <c r="F34" s="33"/>
    </row>
    <row r="35" spans="1:6" ht="15">
      <c r="A35" s="34" t="s">
        <v>25</v>
      </c>
      <c r="B35" s="31">
        <v>56.8</v>
      </c>
      <c r="C35" s="31" t="s">
        <v>8</v>
      </c>
      <c r="D35" s="32">
        <v>21</v>
      </c>
      <c r="E35" s="11"/>
      <c r="F35" s="33">
        <f aca="true" t="shared" si="1" ref="F35:F40">(B35*D35)*E35</f>
        <v>0</v>
      </c>
    </row>
    <row r="36" spans="1:6" ht="15">
      <c r="A36" s="37" t="s">
        <v>154</v>
      </c>
      <c r="B36" s="31">
        <v>25.65</v>
      </c>
      <c r="C36" s="31" t="s">
        <v>8</v>
      </c>
      <c r="D36" s="32">
        <v>21</v>
      </c>
      <c r="E36" s="11"/>
      <c r="F36" s="33">
        <f t="shared" si="1"/>
        <v>0</v>
      </c>
    </row>
    <row r="37" spans="1:6" ht="15">
      <c r="A37" s="37" t="s">
        <v>26</v>
      </c>
      <c r="B37" s="31">
        <v>30.52</v>
      </c>
      <c r="C37" s="31" t="s">
        <v>8</v>
      </c>
      <c r="D37" s="32">
        <v>21</v>
      </c>
      <c r="E37" s="11"/>
      <c r="F37" s="33">
        <f t="shared" si="1"/>
        <v>0</v>
      </c>
    </row>
    <row r="38" spans="1:6" ht="15">
      <c r="A38" s="37" t="s">
        <v>27</v>
      </c>
      <c r="B38" s="31">
        <v>30.2</v>
      </c>
      <c r="C38" s="31" t="s">
        <v>8</v>
      </c>
      <c r="D38" s="32">
        <v>21</v>
      </c>
      <c r="E38" s="11"/>
      <c r="F38" s="33">
        <f t="shared" si="1"/>
        <v>0</v>
      </c>
    </row>
    <row r="39" spans="1:6" ht="15">
      <c r="A39" s="37" t="s">
        <v>16</v>
      </c>
      <c r="B39" s="31">
        <v>103.3</v>
      </c>
      <c r="C39" s="31" t="s">
        <v>8</v>
      </c>
      <c r="D39" s="32">
        <v>21</v>
      </c>
      <c r="E39" s="11"/>
      <c r="F39" s="33">
        <f t="shared" si="1"/>
        <v>0</v>
      </c>
    </row>
    <row r="40" spans="1:6" ht="15">
      <c r="A40" s="34" t="s">
        <v>28</v>
      </c>
      <c r="B40" s="31">
        <v>41.85</v>
      </c>
      <c r="C40" s="31" t="s">
        <v>8</v>
      </c>
      <c r="D40" s="32">
        <v>1</v>
      </c>
      <c r="E40" s="11"/>
      <c r="F40" s="33">
        <f t="shared" si="1"/>
        <v>0</v>
      </c>
    </row>
    <row r="41" spans="1:6" ht="15">
      <c r="A41" s="34" t="s">
        <v>29</v>
      </c>
      <c r="B41" s="31"/>
      <c r="C41" s="31"/>
      <c r="D41" s="32"/>
      <c r="E41" s="36"/>
      <c r="F41" s="33"/>
    </row>
    <row r="42" spans="1:6" ht="27" customHeight="1">
      <c r="A42" s="40" t="s">
        <v>215</v>
      </c>
      <c r="B42" s="31">
        <v>592.2</v>
      </c>
      <c r="C42" s="31" t="s">
        <v>8</v>
      </c>
      <c r="D42" s="32">
        <v>1</v>
      </c>
      <c r="E42" s="11"/>
      <c r="F42" s="33">
        <f>(B42*D42)*E42</f>
        <v>0</v>
      </c>
    </row>
    <row r="43" spans="1:6" ht="15">
      <c r="A43" s="34" t="s">
        <v>30</v>
      </c>
      <c r="B43" s="31"/>
      <c r="C43" s="31"/>
      <c r="D43" s="32"/>
      <c r="E43" s="36"/>
      <c r="F43" s="33"/>
    </row>
    <row r="44" spans="1:6" ht="15">
      <c r="A44" s="34" t="s">
        <v>27</v>
      </c>
      <c r="B44" s="31">
        <v>57.06</v>
      </c>
      <c r="C44" s="31" t="s">
        <v>8</v>
      </c>
      <c r="D44" s="32">
        <v>1</v>
      </c>
      <c r="E44" s="11"/>
      <c r="F44" s="33">
        <f>(B44*D44)*E44</f>
        <v>0</v>
      </c>
    </row>
    <row r="45" spans="1:6" ht="15">
      <c r="A45" s="34" t="s">
        <v>31</v>
      </c>
      <c r="B45" s="31"/>
      <c r="C45" s="31"/>
      <c r="D45" s="31"/>
      <c r="E45" s="36"/>
      <c r="F45" s="33"/>
    </row>
    <row r="46" spans="1:6" ht="15">
      <c r="A46" s="34" t="s">
        <v>32</v>
      </c>
      <c r="B46" s="31">
        <v>37.29</v>
      </c>
      <c r="C46" s="31" t="s">
        <v>8</v>
      </c>
      <c r="D46" s="32">
        <v>1</v>
      </c>
      <c r="E46" s="11"/>
      <c r="F46" s="33">
        <f>(B46*D46)*E46</f>
        <v>0</v>
      </c>
    </row>
    <row r="47" spans="1:6" ht="15">
      <c r="A47" s="34" t="s">
        <v>240</v>
      </c>
      <c r="B47" s="31"/>
      <c r="C47" s="31"/>
      <c r="D47" s="32"/>
      <c r="E47" s="35"/>
      <c r="F47" s="33"/>
    </row>
    <row r="48" spans="1:6" ht="15">
      <c r="A48" s="34" t="s">
        <v>33</v>
      </c>
      <c r="B48" s="31">
        <v>43</v>
      </c>
      <c r="C48" s="31" t="s">
        <v>8</v>
      </c>
      <c r="D48" s="32">
        <v>4</v>
      </c>
      <c r="E48" s="11"/>
      <c r="F48" s="33">
        <f>(B48*D48)*E48</f>
        <v>0</v>
      </c>
    </row>
    <row r="49" spans="1:6" ht="15">
      <c r="A49" s="41" t="s">
        <v>34</v>
      </c>
      <c r="B49" s="42"/>
      <c r="C49" s="43"/>
      <c r="D49" s="44"/>
      <c r="E49" s="45"/>
      <c r="F49" s="33"/>
    </row>
    <row r="50" spans="1:6" ht="15">
      <c r="A50" s="46" t="s">
        <v>241</v>
      </c>
      <c r="B50" s="31">
        <v>500</v>
      </c>
      <c r="C50" s="31" t="s">
        <v>8</v>
      </c>
      <c r="D50" s="32">
        <v>21</v>
      </c>
      <c r="E50" s="10"/>
      <c r="F50" s="33">
        <f>(B50*D50)*E50</f>
        <v>0</v>
      </c>
    </row>
    <row r="51" spans="1:6" ht="15">
      <c r="A51" s="47" t="s">
        <v>35</v>
      </c>
      <c r="B51" s="48"/>
      <c r="C51" s="49"/>
      <c r="D51" s="50"/>
      <c r="E51" s="51"/>
      <c r="F51" s="52"/>
    </row>
    <row r="52" spans="1:6" ht="15">
      <c r="A52" s="53" t="s">
        <v>68</v>
      </c>
      <c r="B52" s="54">
        <v>6</v>
      </c>
      <c r="C52" s="28" t="s">
        <v>8</v>
      </c>
      <c r="D52" s="32">
        <v>1</v>
      </c>
      <c r="E52" s="11"/>
      <c r="F52" s="33">
        <f>(B52*D52)*E52</f>
        <v>0</v>
      </c>
    </row>
    <row r="53" spans="1:6" ht="15">
      <c r="A53" s="27" t="s">
        <v>155</v>
      </c>
      <c r="B53" s="48"/>
      <c r="C53" s="49"/>
      <c r="D53" s="50"/>
      <c r="E53" s="51"/>
      <c r="F53" s="52"/>
    </row>
    <row r="54" spans="1:6" ht="15">
      <c r="A54" s="55" t="s">
        <v>36</v>
      </c>
      <c r="B54" s="54">
        <v>20</v>
      </c>
      <c r="C54" s="28" t="s">
        <v>8</v>
      </c>
      <c r="D54" s="32">
        <v>1</v>
      </c>
      <c r="E54" s="11"/>
      <c r="F54" s="33">
        <f>(B54*D54)*E54</f>
        <v>0</v>
      </c>
    </row>
    <row r="55" spans="1:6" ht="15">
      <c r="A55" s="47" t="s">
        <v>37</v>
      </c>
      <c r="B55" s="48"/>
      <c r="C55" s="49"/>
      <c r="D55" s="50"/>
      <c r="E55" s="51"/>
      <c r="F55" s="52"/>
    </row>
    <row r="56" spans="1:6" ht="15">
      <c r="A56" s="47" t="s">
        <v>38</v>
      </c>
      <c r="B56" s="48">
        <v>4</v>
      </c>
      <c r="C56" s="49" t="s">
        <v>39</v>
      </c>
      <c r="D56" s="50">
        <v>4</v>
      </c>
      <c r="E56" s="11"/>
      <c r="F56" s="52">
        <f>B56*D56*E56</f>
        <v>0</v>
      </c>
    </row>
    <row r="57" spans="1:6" ht="15">
      <c r="A57" s="47" t="s">
        <v>40</v>
      </c>
      <c r="B57" s="48">
        <v>3</v>
      </c>
      <c r="C57" s="49" t="s">
        <v>39</v>
      </c>
      <c r="D57" s="50">
        <v>4</v>
      </c>
      <c r="E57" s="11"/>
      <c r="F57" s="52">
        <f>B57*D57*E57</f>
        <v>0</v>
      </c>
    </row>
    <row r="58" spans="1:6" ht="24">
      <c r="A58" s="56" t="s">
        <v>192</v>
      </c>
      <c r="B58" s="54">
        <v>11</v>
      </c>
      <c r="C58" s="28" t="s">
        <v>39</v>
      </c>
      <c r="D58" s="32">
        <v>8</v>
      </c>
      <c r="E58" s="11"/>
      <c r="F58" s="33">
        <f>(B58*D58)*E58</f>
        <v>0</v>
      </c>
    </row>
    <row r="59" spans="1:6" ht="15">
      <c r="A59" s="47" t="s">
        <v>193</v>
      </c>
      <c r="B59" s="48"/>
      <c r="C59" s="49"/>
      <c r="D59" s="50"/>
      <c r="E59" s="51"/>
      <c r="F59" s="52"/>
    </row>
    <row r="60" spans="1:6" ht="15">
      <c r="A60" s="27" t="s">
        <v>41</v>
      </c>
      <c r="B60" s="54">
        <v>1</v>
      </c>
      <c r="C60" s="28" t="s">
        <v>42</v>
      </c>
      <c r="D60" s="32">
        <v>21</v>
      </c>
      <c r="E60" s="11"/>
      <c r="F60" s="33">
        <f>(B60*D60)*E60</f>
        <v>0</v>
      </c>
    </row>
    <row r="61" spans="1:6" ht="15">
      <c r="A61" s="55" t="s">
        <v>43</v>
      </c>
      <c r="B61" s="48"/>
      <c r="C61" s="49"/>
      <c r="D61" s="50"/>
      <c r="E61" s="51"/>
      <c r="F61" s="52"/>
    </row>
    <row r="62" spans="1:6" ht="15">
      <c r="A62" s="57" t="s">
        <v>44</v>
      </c>
      <c r="B62" s="54">
        <v>23</v>
      </c>
      <c r="C62" s="28" t="s">
        <v>8</v>
      </c>
      <c r="D62" s="32">
        <v>4</v>
      </c>
      <c r="E62" s="11"/>
      <c r="F62" s="33">
        <f>(B62*D62)*E62</f>
        <v>0</v>
      </c>
    </row>
    <row r="63" spans="1:6" ht="15">
      <c r="A63" s="57" t="s">
        <v>45</v>
      </c>
      <c r="B63" s="54"/>
      <c r="C63" s="28"/>
      <c r="D63" s="32"/>
      <c r="E63" s="58"/>
      <c r="F63" s="33"/>
    </row>
    <row r="64" spans="1:8" ht="15">
      <c r="A64" s="27" t="s">
        <v>46</v>
      </c>
      <c r="B64" s="39">
        <v>47.7</v>
      </c>
      <c r="C64" s="28" t="s">
        <v>8</v>
      </c>
      <c r="D64" s="32">
        <v>4</v>
      </c>
      <c r="E64" s="11"/>
      <c r="F64" s="33">
        <f>(B64*D64)*E64</f>
        <v>0</v>
      </c>
      <c r="H64" s="59"/>
    </row>
    <row r="65" spans="1:6" ht="15">
      <c r="A65" s="60" t="s">
        <v>47</v>
      </c>
      <c r="B65" s="61"/>
      <c r="C65" s="62"/>
      <c r="D65" s="62"/>
      <c r="E65" s="63"/>
      <c r="F65" s="64"/>
    </row>
    <row r="66" spans="1:6" ht="15">
      <c r="A66" s="65" t="s">
        <v>161</v>
      </c>
      <c r="B66" s="66"/>
      <c r="C66" s="31"/>
      <c r="D66" s="32"/>
      <c r="E66" s="39"/>
      <c r="F66" s="33"/>
    </row>
    <row r="67" spans="1:6" ht="15">
      <c r="A67" s="65" t="s">
        <v>12</v>
      </c>
      <c r="B67" s="66">
        <v>15.02</v>
      </c>
      <c r="C67" s="31" t="s">
        <v>8</v>
      </c>
      <c r="D67" s="32">
        <v>21</v>
      </c>
      <c r="E67" s="11"/>
      <c r="F67" s="33">
        <f>(B67*D67)*E67</f>
        <v>0</v>
      </c>
    </row>
    <row r="68" spans="1:6" ht="15">
      <c r="A68" s="65" t="s">
        <v>48</v>
      </c>
      <c r="B68" s="66"/>
      <c r="C68" s="31"/>
      <c r="D68" s="32"/>
      <c r="E68" s="35"/>
      <c r="F68" s="30"/>
    </row>
    <row r="69" spans="1:6" ht="24">
      <c r="A69" s="67" t="s">
        <v>162</v>
      </c>
      <c r="B69" s="66">
        <v>136.93</v>
      </c>
      <c r="C69" s="31" t="s">
        <v>8</v>
      </c>
      <c r="D69" s="32">
        <v>21</v>
      </c>
      <c r="E69" s="11"/>
      <c r="F69" s="33">
        <f>(B69*D69)*E69</f>
        <v>0</v>
      </c>
    </row>
    <row r="70" spans="1:6" ht="15">
      <c r="A70" s="65" t="s">
        <v>49</v>
      </c>
      <c r="B70" s="66"/>
      <c r="C70" s="31"/>
      <c r="D70" s="32"/>
      <c r="E70" s="36"/>
      <c r="F70" s="33"/>
    </row>
    <row r="71" spans="1:6" ht="15">
      <c r="A71" s="68" t="s">
        <v>50</v>
      </c>
      <c r="B71" s="66">
        <v>8</v>
      </c>
      <c r="C71" s="31" t="s">
        <v>8</v>
      </c>
      <c r="D71" s="32">
        <v>21</v>
      </c>
      <c r="E71" s="11"/>
      <c r="F71" s="69">
        <f>(B71*D71)*E71</f>
        <v>0</v>
      </c>
    </row>
    <row r="72" spans="1:6" ht="15">
      <c r="A72" s="65" t="s">
        <v>51</v>
      </c>
      <c r="B72" s="66">
        <v>17.49</v>
      </c>
      <c r="C72" s="31" t="s">
        <v>8</v>
      </c>
      <c r="D72" s="32">
        <v>1</v>
      </c>
      <c r="E72" s="11"/>
      <c r="F72" s="33">
        <f>(B72*D72)*E72</f>
        <v>0</v>
      </c>
    </row>
    <row r="73" spans="1:6" ht="15">
      <c r="A73" s="34" t="s">
        <v>52</v>
      </c>
      <c r="B73" s="31"/>
      <c r="C73" s="31"/>
      <c r="D73" s="32"/>
      <c r="E73" s="36"/>
      <c r="F73" s="33"/>
    </row>
    <row r="74" spans="1:6" ht="15">
      <c r="A74" s="34" t="s">
        <v>11</v>
      </c>
      <c r="B74" s="31">
        <v>35.98</v>
      </c>
      <c r="C74" s="31" t="s">
        <v>8</v>
      </c>
      <c r="D74" s="32">
        <v>21</v>
      </c>
      <c r="E74" s="11"/>
      <c r="F74" s="33">
        <f>(B74*D74)*E74</f>
        <v>0</v>
      </c>
    </row>
    <row r="75" spans="1:6" ht="15">
      <c r="A75" s="34" t="s">
        <v>53</v>
      </c>
      <c r="B75" s="31"/>
      <c r="C75" s="31"/>
      <c r="D75" s="32"/>
      <c r="E75" s="36"/>
      <c r="F75" s="33"/>
    </row>
    <row r="76" spans="1:6" ht="15">
      <c r="A76" s="34" t="s">
        <v>54</v>
      </c>
      <c r="B76" s="31">
        <v>5.9</v>
      </c>
      <c r="C76" s="31" t="s">
        <v>8</v>
      </c>
      <c r="D76" s="32">
        <v>21</v>
      </c>
      <c r="E76" s="11"/>
      <c r="F76" s="69">
        <f>(B76*D76)*E76</f>
        <v>0</v>
      </c>
    </row>
    <row r="77" spans="1:6" ht="15">
      <c r="A77" s="34" t="s">
        <v>12</v>
      </c>
      <c r="B77" s="31">
        <v>67.86</v>
      </c>
      <c r="C77" s="31" t="s">
        <v>8</v>
      </c>
      <c r="D77" s="32">
        <v>21</v>
      </c>
      <c r="E77" s="11"/>
      <c r="F77" s="33">
        <f>(B77*D77)*E77</f>
        <v>0</v>
      </c>
    </row>
    <row r="78" spans="1:6" ht="15">
      <c r="A78" s="34" t="s">
        <v>55</v>
      </c>
      <c r="B78" s="31"/>
      <c r="C78" s="31"/>
      <c r="D78" s="32"/>
      <c r="E78" s="36"/>
      <c r="F78" s="33"/>
    </row>
    <row r="79" spans="1:6" ht="15">
      <c r="A79" s="34" t="s">
        <v>11</v>
      </c>
      <c r="B79" s="31">
        <v>62.1</v>
      </c>
      <c r="C79" s="31" t="s">
        <v>8</v>
      </c>
      <c r="D79" s="32">
        <v>21</v>
      </c>
      <c r="E79" s="11"/>
      <c r="F79" s="69">
        <f>(B79*D79)*E79</f>
        <v>0</v>
      </c>
    </row>
    <row r="80" spans="1:6" ht="15">
      <c r="A80" s="34" t="s">
        <v>12</v>
      </c>
      <c r="B80" s="31">
        <v>23.8</v>
      </c>
      <c r="C80" s="31" t="s">
        <v>8</v>
      </c>
      <c r="D80" s="32">
        <v>21</v>
      </c>
      <c r="E80" s="11"/>
      <c r="F80" s="33">
        <f>(B80*D80)*E80</f>
        <v>0</v>
      </c>
    </row>
    <row r="81" spans="1:6" ht="15">
      <c r="A81" s="34" t="s">
        <v>56</v>
      </c>
      <c r="B81" s="31"/>
      <c r="C81" s="31"/>
      <c r="D81" s="32"/>
      <c r="E81" s="35"/>
      <c r="F81" s="30"/>
    </row>
    <row r="82" spans="1:6" ht="15">
      <c r="A82" s="34" t="s">
        <v>57</v>
      </c>
      <c r="B82" s="31">
        <v>375</v>
      </c>
      <c r="C82" s="31" t="s">
        <v>8</v>
      </c>
      <c r="D82" s="32">
        <v>1</v>
      </c>
      <c r="E82" s="11"/>
      <c r="F82" s="33">
        <f>(B82*D82)*E82</f>
        <v>0</v>
      </c>
    </row>
    <row r="83" spans="1:6" ht="15">
      <c r="A83" s="34" t="s">
        <v>58</v>
      </c>
      <c r="B83" s="31">
        <v>80</v>
      </c>
      <c r="C83" s="31" t="s">
        <v>8</v>
      </c>
      <c r="D83" s="32">
        <v>1</v>
      </c>
      <c r="E83" s="11"/>
      <c r="F83" s="33">
        <f>(B83*D83)*E83</f>
        <v>0</v>
      </c>
    </row>
    <row r="84" spans="1:6" ht="15">
      <c r="A84" s="34" t="s">
        <v>234</v>
      </c>
      <c r="B84" s="31"/>
      <c r="C84" s="31"/>
      <c r="D84" s="32"/>
      <c r="E84" s="35"/>
      <c r="F84" s="30"/>
    </row>
    <row r="85" spans="1:6" ht="15">
      <c r="A85" s="34" t="s">
        <v>59</v>
      </c>
      <c r="B85" s="31">
        <v>264</v>
      </c>
      <c r="C85" s="31" t="s">
        <v>8</v>
      </c>
      <c r="D85" s="32">
        <v>4</v>
      </c>
      <c r="E85" s="11"/>
      <c r="F85" s="33">
        <f>(B85*D85)*E85</f>
        <v>0</v>
      </c>
    </row>
    <row r="86" spans="1:6" ht="15">
      <c r="A86" s="65" t="s">
        <v>60</v>
      </c>
      <c r="B86" s="66"/>
      <c r="C86" s="31"/>
      <c r="D86" s="32"/>
      <c r="E86" s="35"/>
      <c r="F86" s="30"/>
    </row>
    <row r="87" spans="1:6" ht="24" customHeight="1">
      <c r="A87" s="67" t="s">
        <v>237</v>
      </c>
      <c r="B87" s="66">
        <v>375.95</v>
      </c>
      <c r="C87" s="31" t="s">
        <v>8</v>
      </c>
      <c r="D87" s="32">
        <v>21</v>
      </c>
      <c r="E87" s="11"/>
      <c r="F87" s="69">
        <f>(B87*D87)*E87</f>
        <v>0</v>
      </c>
    </row>
    <row r="88" spans="1:6" ht="15">
      <c r="A88" s="34" t="s">
        <v>61</v>
      </c>
      <c r="B88" s="31"/>
      <c r="C88" s="31"/>
      <c r="D88" s="32"/>
      <c r="E88" s="36"/>
      <c r="F88" s="33"/>
    </row>
    <row r="89" spans="1:6" ht="15">
      <c r="A89" s="34" t="s">
        <v>62</v>
      </c>
      <c r="B89" s="31">
        <v>111.94</v>
      </c>
      <c r="C89" s="31" t="s">
        <v>8</v>
      </c>
      <c r="D89" s="32">
        <v>21</v>
      </c>
      <c r="E89" s="11"/>
      <c r="F89" s="33">
        <f>(B89*D89)*E89</f>
        <v>0</v>
      </c>
    </row>
    <row r="90" spans="1:6" ht="15">
      <c r="A90" s="34" t="s">
        <v>63</v>
      </c>
      <c r="B90" s="31">
        <v>14.5</v>
      </c>
      <c r="C90" s="31" t="s">
        <v>8</v>
      </c>
      <c r="D90" s="32">
        <v>21</v>
      </c>
      <c r="E90" s="11"/>
      <c r="F90" s="33">
        <f>(B90*D90)*E90</f>
        <v>0</v>
      </c>
    </row>
    <row r="91" spans="1:6" ht="15">
      <c r="A91" s="70" t="s">
        <v>64</v>
      </c>
      <c r="B91" s="71"/>
      <c r="C91" s="71"/>
      <c r="D91" s="72"/>
      <c r="E91" s="71"/>
      <c r="F91" s="73"/>
    </row>
    <row r="92" spans="1:6" ht="15">
      <c r="A92" s="74" t="s">
        <v>65</v>
      </c>
      <c r="B92" s="31"/>
      <c r="C92" s="39"/>
      <c r="D92" s="54"/>
      <c r="E92" s="39"/>
      <c r="F92" s="75"/>
    </row>
    <row r="93" spans="1:6" ht="15">
      <c r="A93" s="74" t="s">
        <v>11</v>
      </c>
      <c r="B93" s="31">
        <v>202.25</v>
      </c>
      <c r="C93" s="31" t="s">
        <v>8</v>
      </c>
      <c r="D93" s="32">
        <v>4</v>
      </c>
      <c r="E93" s="11"/>
      <c r="F93" s="69">
        <f aca="true" t="shared" si="2" ref="F93:F100">(B93*D93)*E93</f>
        <v>0</v>
      </c>
    </row>
    <row r="94" spans="1:6" ht="15">
      <c r="A94" s="74" t="s">
        <v>46</v>
      </c>
      <c r="B94" s="31">
        <v>9.8</v>
      </c>
      <c r="C94" s="31" t="s">
        <v>8</v>
      </c>
      <c r="D94" s="32">
        <v>4</v>
      </c>
      <c r="E94" s="11"/>
      <c r="F94" s="69">
        <f t="shared" si="2"/>
        <v>0</v>
      </c>
    </row>
    <row r="95" spans="1:6" ht="15">
      <c r="A95" s="74" t="s">
        <v>66</v>
      </c>
      <c r="B95" s="39"/>
      <c r="C95" s="39"/>
      <c r="D95" s="54"/>
      <c r="E95" s="36"/>
      <c r="F95" s="75"/>
    </row>
    <row r="96" spans="1:6" ht="15">
      <c r="A96" s="74" t="s">
        <v>11</v>
      </c>
      <c r="B96" s="31">
        <v>93.6</v>
      </c>
      <c r="C96" s="31" t="s">
        <v>8</v>
      </c>
      <c r="D96" s="32">
        <v>4</v>
      </c>
      <c r="E96" s="11"/>
      <c r="F96" s="69">
        <f t="shared" si="2"/>
        <v>0</v>
      </c>
    </row>
    <row r="97" spans="1:6" ht="15">
      <c r="A97" s="76" t="s">
        <v>67</v>
      </c>
      <c r="B97" s="66"/>
      <c r="C97" s="39"/>
      <c r="D97" s="54"/>
      <c r="E97" s="36"/>
      <c r="F97" s="75"/>
    </row>
    <row r="98" spans="1:6" ht="15">
      <c r="A98" s="76" t="s">
        <v>160</v>
      </c>
      <c r="B98" s="66">
        <v>3</v>
      </c>
      <c r="C98" s="31" t="s">
        <v>8</v>
      </c>
      <c r="D98" s="32">
        <v>4</v>
      </c>
      <c r="E98" s="11"/>
      <c r="F98" s="69">
        <f t="shared" si="2"/>
        <v>0</v>
      </c>
    </row>
    <row r="99" spans="1:6" ht="15">
      <c r="A99" s="74" t="s">
        <v>69</v>
      </c>
      <c r="B99" s="39"/>
      <c r="C99" s="39"/>
      <c r="D99" s="54"/>
      <c r="E99" s="36"/>
      <c r="F99" s="75"/>
    </row>
    <row r="100" spans="1:8" ht="15">
      <c r="A100" s="74" t="s">
        <v>11</v>
      </c>
      <c r="B100" s="31">
        <v>8.2</v>
      </c>
      <c r="C100" s="31" t="s">
        <v>8</v>
      </c>
      <c r="D100" s="32">
        <v>4</v>
      </c>
      <c r="E100" s="11"/>
      <c r="F100" s="69">
        <f t="shared" si="2"/>
        <v>0</v>
      </c>
      <c r="H100" s="59"/>
    </row>
    <row r="101" spans="1:6" ht="8.15" customHeight="1" thickBot="1">
      <c r="A101" s="232"/>
      <c r="B101" s="232"/>
      <c r="C101" s="232"/>
      <c r="D101" s="232"/>
      <c r="E101" s="232"/>
      <c r="F101" s="232"/>
    </row>
    <row r="102" spans="1:6" ht="20.5" thickBot="1">
      <c r="A102" s="77" t="s">
        <v>206</v>
      </c>
      <c r="B102" s="78"/>
      <c r="C102" s="79"/>
      <c r="D102" s="79"/>
      <c r="E102" s="78"/>
      <c r="F102" s="80">
        <f>SUM(F10:F100)*12</f>
        <v>0</v>
      </c>
    </row>
    <row r="103" spans="1:8" ht="20.5" thickBot="1">
      <c r="A103" s="77" t="s">
        <v>211</v>
      </c>
      <c r="B103" s="78"/>
      <c r="C103" s="79"/>
      <c r="D103" s="79"/>
      <c r="E103" s="78"/>
      <c r="F103" s="80">
        <f>4*F102</f>
        <v>0</v>
      </c>
      <c r="H103" s="59"/>
    </row>
    <row r="104" spans="1:6" ht="15">
      <c r="A104" s="81"/>
      <c r="B104" s="81"/>
      <c r="C104" s="81"/>
      <c r="D104" s="81"/>
      <c r="E104" s="81"/>
      <c r="F104" s="81"/>
    </row>
    <row r="105" spans="1:6" ht="15">
      <c r="A105" s="82" t="s">
        <v>70</v>
      </c>
      <c r="B105" s="82"/>
      <c r="C105" s="83"/>
      <c r="D105" s="83"/>
      <c r="E105" s="83"/>
      <c r="F105" s="81"/>
    </row>
    <row r="106" spans="1:6" ht="15">
      <c r="A106" s="84" t="s">
        <v>202</v>
      </c>
      <c r="B106" s="84"/>
      <c r="C106" s="84"/>
      <c r="D106" s="84"/>
      <c r="E106" s="84"/>
      <c r="F106" s="85"/>
    </row>
    <row r="107" spans="1:5" ht="15">
      <c r="A107" s="231"/>
      <c r="B107" s="231"/>
      <c r="C107" s="231"/>
      <c r="D107" s="231"/>
      <c r="E107" s="231"/>
    </row>
  </sheetData>
  <sheetProtection algorithmName="SHA-512" hashValue="g5mnwMaygTpkj0ETP/hetoYJ7wznzM2kalYTPCVY/vawRDxDIrvvcLNRFk9E3vbcdDrHB4BJa9fdj/L1wy2g+g==" saltValue="2w8oXxkU/EhHX+9yDV/NYA==" spinCount="100000" sheet="1" objects="1" scenarios="1"/>
  <mergeCells count="10">
    <mergeCell ref="A107:E107"/>
    <mergeCell ref="A101:F101"/>
    <mergeCell ref="A2:F2"/>
    <mergeCell ref="A3:F3"/>
    <mergeCell ref="A5:A7"/>
    <mergeCell ref="B5:B7"/>
    <mergeCell ref="C5:C7"/>
    <mergeCell ref="D5:D7"/>
    <mergeCell ref="E5:E7"/>
    <mergeCell ref="F5:F7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 topLeftCell="A44">
      <selection activeCell="B42" sqref="B42"/>
    </sheetView>
  </sheetViews>
  <sheetFormatPr defaultColWidth="9.140625" defaultRowHeight="15"/>
  <cols>
    <col min="1" max="1" width="8.7109375" style="20" customWidth="1"/>
    <col min="2" max="2" width="51.8515625" style="20" customWidth="1"/>
    <col min="3" max="3" width="8.7109375" style="20" customWidth="1"/>
    <col min="4" max="4" width="9.140625" style="20" customWidth="1"/>
    <col min="5" max="5" width="12.8515625" style="20" customWidth="1"/>
    <col min="6" max="6" width="16.00390625" style="20" customWidth="1"/>
    <col min="7" max="7" width="17.00390625" style="20" customWidth="1"/>
    <col min="8" max="16384" width="8.7109375" style="20" customWidth="1"/>
  </cols>
  <sheetData>
    <row r="1" spans="1:7" ht="16" thickBot="1">
      <c r="A1" s="81"/>
      <c r="B1" s="81"/>
      <c r="C1" s="81"/>
      <c r="D1" s="81"/>
      <c r="E1" s="81"/>
      <c r="F1" s="87"/>
      <c r="G1" s="88" t="s">
        <v>71</v>
      </c>
    </row>
    <row r="2" spans="1:7" ht="18">
      <c r="A2" s="255" t="s">
        <v>72</v>
      </c>
      <c r="B2" s="256"/>
      <c r="C2" s="256"/>
      <c r="D2" s="256"/>
      <c r="E2" s="256"/>
      <c r="F2" s="256"/>
      <c r="G2" s="257"/>
    </row>
    <row r="3" spans="1:7" ht="23.5" customHeight="1" thickBot="1">
      <c r="A3" s="258" t="s">
        <v>73</v>
      </c>
      <c r="B3" s="259"/>
      <c r="C3" s="259"/>
      <c r="D3" s="259"/>
      <c r="E3" s="259"/>
      <c r="F3" s="259"/>
      <c r="G3" s="260"/>
    </row>
    <row r="4" spans="1:7" ht="15" thickBot="1">
      <c r="A4" s="89"/>
      <c r="B4" s="89"/>
      <c r="C4" s="90"/>
      <c r="D4" s="89"/>
      <c r="E4" s="89"/>
      <c r="F4" s="90"/>
      <c r="G4" s="90"/>
    </row>
    <row r="5" spans="1:7" ht="15">
      <c r="A5" s="261" t="s">
        <v>74</v>
      </c>
      <c r="B5" s="262"/>
      <c r="C5" s="267" t="s">
        <v>1</v>
      </c>
      <c r="D5" s="270" t="s">
        <v>2</v>
      </c>
      <c r="E5" s="267" t="s">
        <v>189</v>
      </c>
      <c r="F5" s="267" t="s">
        <v>4</v>
      </c>
      <c r="G5" s="277" t="s">
        <v>75</v>
      </c>
    </row>
    <row r="6" spans="1:7" ht="15">
      <c r="A6" s="263"/>
      <c r="B6" s="264"/>
      <c r="C6" s="268"/>
      <c r="D6" s="271"/>
      <c r="E6" s="273"/>
      <c r="F6" s="275"/>
      <c r="G6" s="278"/>
    </row>
    <row r="7" spans="1:7" ht="20.5" customHeight="1" thickBot="1">
      <c r="A7" s="265"/>
      <c r="B7" s="266"/>
      <c r="C7" s="269"/>
      <c r="D7" s="272"/>
      <c r="E7" s="274"/>
      <c r="F7" s="276"/>
      <c r="G7" s="279"/>
    </row>
    <row r="8" spans="1:7" ht="15">
      <c r="A8" s="91" t="s">
        <v>76</v>
      </c>
      <c r="B8" s="92"/>
      <c r="C8" s="93"/>
      <c r="D8" s="94"/>
      <c r="E8" s="95"/>
      <c r="F8" s="96"/>
      <c r="G8" s="97"/>
    </row>
    <row r="9" spans="1:7" ht="15">
      <c r="A9" s="280" t="s">
        <v>77</v>
      </c>
      <c r="B9" s="281"/>
      <c r="C9" s="98"/>
      <c r="D9" s="99"/>
      <c r="E9" s="99"/>
      <c r="F9" s="98"/>
      <c r="G9" s="100"/>
    </row>
    <row r="10" spans="1:7" ht="15">
      <c r="A10" s="282" t="s">
        <v>78</v>
      </c>
      <c r="B10" s="283"/>
      <c r="C10" s="31">
        <v>423.29</v>
      </c>
      <c r="D10" s="28" t="s">
        <v>8</v>
      </c>
      <c r="E10" s="28">
        <v>2</v>
      </c>
      <c r="F10" s="10"/>
      <c r="G10" s="33">
        <f>(C10*E10)*F10</f>
        <v>0</v>
      </c>
    </row>
    <row r="11" spans="1:9" ht="15">
      <c r="A11" s="284" t="s">
        <v>79</v>
      </c>
      <c r="B11" s="285"/>
      <c r="C11" s="285"/>
      <c r="D11" s="285"/>
      <c r="E11" s="285"/>
      <c r="F11" s="285"/>
      <c r="G11" s="101"/>
      <c r="I11" s="86"/>
    </row>
    <row r="12" spans="1:7" ht="15">
      <c r="A12" s="282" t="s">
        <v>221</v>
      </c>
      <c r="B12" s="283"/>
      <c r="C12" s="31">
        <v>952.78</v>
      </c>
      <c r="D12" s="28" t="s">
        <v>8</v>
      </c>
      <c r="E12" s="28">
        <v>2</v>
      </c>
      <c r="F12" s="11"/>
      <c r="G12" s="33">
        <f>(C12*E12)*F12</f>
        <v>0</v>
      </c>
    </row>
    <row r="13" spans="1:7" ht="15">
      <c r="A13" s="286" t="s">
        <v>80</v>
      </c>
      <c r="B13" s="287"/>
      <c r="C13" s="31">
        <v>207.02</v>
      </c>
      <c r="D13" s="28" t="s">
        <v>8</v>
      </c>
      <c r="E13" s="28">
        <v>1</v>
      </c>
      <c r="F13" s="11"/>
      <c r="G13" s="33">
        <f>(C13*E13)*F13</f>
        <v>0</v>
      </c>
    </row>
    <row r="14" spans="1:7" ht="15">
      <c r="A14" s="253" t="s">
        <v>81</v>
      </c>
      <c r="B14" s="254"/>
      <c r="C14" s="31">
        <v>100</v>
      </c>
      <c r="D14" s="28" t="s">
        <v>8</v>
      </c>
      <c r="E14" s="28">
        <v>1</v>
      </c>
      <c r="F14" s="11"/>
      <c r="G14" s="33">
        <f>(C14*E14)*F14</f>
        <v>0</v>
      </c>
    </row>
    <row r="15" spans="1:7" ht="15">
      <c r="A15" s="290" t="s">
        <v>238</v>
      </c>
      <c r="B15" s="291"/>
      <c r="C15" s="31">
        <v>98.4</v>
      </c>
      <c r="D15" s="28" t="s">
        <v>8</v>
      </c>
      <c r="E15" s="28">
        <v>1</v>
      </c>
      <c r="F15" s="11"/>
      <c r="G15" s="33">
        <f aca="true" t="shared" si="0" ref="G15:G21">(C15*E15)*F15</f>
        <v>0</v>
      </c>
    </row>
    <row r="16" spans="1:7" ht="15">
      <c r="A16" s="74" t="s">
        <v>201</v>
      </c>
      <c r="B16" s="102"/>
      <c r="C16" s="31">
        <v>98.4</v>
      </c>
      <c r="D16" s="28" t="s">
        <v>8</v>
      </c>
      <c r="E16" s="28">
        <v>1</v>
      </c>
      <c r="F16" s="11"/>
      <c r="G16" s="33">
        <f>(C16*E16)*F16</f>
        <v>0</v>
      </c>
    </row>
    <row r="17" spans="1:7" ht="15">
      <c r="A17" s="74" t="s">
        <v>82</v>
      </c>
      <c r="B17" s="102"/>
      <c r="C17" s="31">
        <v>430.38</v>
      </c>
      <c r="D17" s="28" t="s">
        <v>8</v>
      </c>
      <c r="E17" s="28">
        <v>4</v>
      </c>
      <c r="F17" s="11"/>
      <c r="G17" s="33">
        <f>(C17*E17)*F17</f>
        <v>0</v>
      </c>
    </row>
    <row r="18" spans="1:7" ht="15">
      <c r="A18" s="290" t="s">
        <v>83</v>
      </c>
      <c r="B18" s="291"/>
      <c r="C18" s="31">
        <v>138.4</v>
      </c>
      <c r="D18" s="28" t="s">
        <v>8</v>
      </c>
      <c r="E18" s="28">
        <v>2</v>
      </c>
      <c r="F18" s="11"/>
      <c r="G18" s="33">
        <f t="shared" si="0"/>
        <v>0</v>
      </c>
    </row>
    <row r="19" spans="1:7" ht="15">
      <c r="A19" s="292" t="s">
        <v>84</v>
      </c>
      <c r="B19" s="293"/>
      <c r="C19" s="31">
        <v>165</v>
      </c>
      <c r="D19" s="28" t="s">
        <v>8</v>
      </c>
      <c r="E19" s="28">
        <v>2</v>
      </c>
      <c r="F19" s="11"/>
      <c r="G19" s="33">
        <f>(C19*E19)*F19</f>
        <v>0</v>
      </c>
    </row>
    <row r="20" spans="1:7" ht="15">
      <c r="A20" s="290" t="s">
        <v>85</v>
      </c>
      <c r="B20" s="291"/>
      <c r="C20" s="32">
        <v>400</v>
      </c>
      <c r="D20" s="31" t="s">
        <v>39</v>
      </c>
      <c r="E20" s="32">
        <v>1</v>
      </c>
      <c r="F20" s="11"/>
      <c r="G20" s="33">
        <f t="shared" si="0"/>
        <v>0</v>
      </c>
    </row>
    <row r="21" spans="1:7" ht="15">
      <c r="A21" s="290" t="s">
        <v>86</v>
      </c>
      <c r="B21" s="291"/>
      <c r="C21" s="32">
        <v>2400</v>
      </c>
      <c r="D21" s="31" t="s">
        <v>39</v>
      </c>
      <c r="E21" s="32">
        <v>1</v>
      </c>
      <c r="F21" s="11"/>
      <c r="G21" s="33">
        <f t="shared" si="0"/>
        <v>0</v>
      </c>
    </row>
    <row r="22" spans="1:7" ht="15">
      <c r="A22" s="290" t="s">
        <v>87</v>
      </c>
      <c r="B22" s="291"/>
      <c r="C22" s="31"/>
      <c r="D22" s="31"/>
      <c r="E22" s="32"/>
      <c r="F22" s="35"/>
      <c r="G22" s="33"/>
    </row>
    <row r="23" spans="1:7" ht="15">
      <c r="A23" s="290" t="s">
        <v>88</v>
      </c>
      <c r="B23" s="291"/>
      <c r="C23" s="31">
        <v>531.53</v>
      </c>
      <c r="D23" s="31" t="s">
        <v>8</v>
      </c>
      <c r="E23" s="32">
        <v>1</v>
      </c>
      <c r="F23" s="11"/>
      <c r="G23" s="33">
        <f>(C23*E23)*F23</f>
        <v>0</v>
      </c>
    </row>
    <row r="24" spans="1:7" ht="30" customHeight="1">
      <c r="A24" s="294" t="s">
        <v>89</v>
      </c>
      <c r="B24" s="295"/>
      <c r="C24" s="39">
        <v>1</v>
      </c>
      <c r="D24" s="39" t="s">
        <v>90</v>
      </c>
      <c r="E24" s="54">
        <v>30</v>
      </c>
      <c r="F24" s="11"/>
      <c r="G24" s="103">
        <f>(C24*E24)*F24</f>
        <v>0</v>
      </c>
    </row>
    <row r="25" spans="1:7" ht="15">
      <c r="A25" s="290" t="s">
        <v>164</v>
      </c>
      <c r="B25" s="291"/>
      <c r="C25" s="31">
        <v>485</v>
      </c>
      <c r="D25" s="31" t="s">
        <v>8</v>
      </c>
      <c r="E25" s="32">
        <v>2</v>
      </c>
      <c r="F25" s="11"/>
      <c r="G25" s="33">
        <f>(C25*E25)*F25</f>
        <v>0</v>
      </c>
    </row>
    <row r="26" spans="1:7" ht="15">
      <c r="A26" s="292" t="s">
        <v>163</v>
      </c>
      <c r="B26" s="293"/>
      <c r="C26" s="31">
        <v>638</v>
      </c>
      <c r="D26" s="31" t="s">
        <v>8</v>
      </c>
      <c r="E26" s="32">
        <v>2</v>
      </c>
      <c r="F26" s="11"/>
      <c r="G26" s="33">
        <f>(C26*E26)*F26</f>
        <v>0</v>
      </c>
    </row>
    <row r="27" spans="1:7" ht="15">
      <c r="A27" s="290" t="s">
        <v>91</v>
      </c>
      <c r="B27" s="291"/>
      <c r="C27" s="31"/>
      <c r="D27" s="31"/>
      <c r="E27" s="32"/>
      <c r="F27" s="36"/>
      <c r="G27" s="33"/>
    </row>
    <row r="28" spans="1:7" ht="26" customHeight="1">
      <c r="A28" s="288" t="s">
        <v>92</v>
      </c>
      <c r="B28" s="289"/>
      <c r="C28" s="31">
        <v>123.75</v>
      </c>
      <c r="D28" s="31" t="s">
        <v>8</v>
      </c>
      <c r="E28" s="32">
        <v>2</v>
      </c>
      <c r="F28" s="11"/>
      <c r="G28" s="33">
        <f aca="true" t="shared" si="1" ref="G28:G34">(C28*E28)*F28</f>
        <v>0</v>
      </c>
    </row>
    <row r="29" spans="1:7" ht="30" customHeight="1">
      <c r="A29" s="288" t="s">
        <v>93</v>
      </c>
      <c r="B29" s="289"/>
      <c r="C29" s="31">
        <v>133.4</v>
      </c>
      <c r="D29" s="31" t="s">
        <v>8</v>
      </c>
      <c r="E29" s="32">
        <v>2</v>
      </c>
      <c r="F29" s="11"/>
      <c r="G29" s="33">
        <f t="shared" si="1"/>
        <v>0</v>
      </c>
    </row>
    <row r="30" spans="1:7" ht="15">
      <c r="A30" s="290" t="s">
        <v>94</v>
      </c>
      <c r="B30" s="291"/>
      <c r="C30" s="31">
        <v>44.4</v>
      </c>
      <c r="D30" s="31" t="s">
        <v>8</v>
      </c>
      <c r="E30" s="32">
        <v>2</v>
      </c>
      <c r="F30" s="11"/>
      <c r="G30" s="33">
        <f t="shared" si="1"/>
        <v>0</v>
      </c>
    </row>
    <row r="31" spans="1:7" ht="15">
      <c r="A31" s="290" t="s">
        <v>95</v>
      </c>
      <c r="B31" s="291"/>
      <c r="C31" s="31">
        <v>310</v>
      </c>
      <c r="D31" s="31" t="s">
        <v>8</v>
      </c>
      <c r="E31" s="32">
        <v>2</v>
      </c>
      <c r="F31" s="11"/>
      <c r="G31" s="33">
        <f t="shared" si="1"/>
        <v>0</v>
      </c>
    </row>
    <row r="32" spans="1:7" ht="15">
      <c r="A32" s="290" t="s">
        <v>178</v>
      </c>
      <c r="B32" s="291"/>
      <c r="C32" s="31">
        <v>226.8</v>
      </c>
      <c r="D32" s="31" t="s">
        <v>8</v>
      </c>
      <c r="E32" s="32">
        <v>2</v>
      </c>
      <c r="F32" s="11"/>
      <c r="G32" s="33">
        <f t="shared" si="1"/>
        <v>0</v>
      </c>
    </row>
    <row r="33" spans="1:7" ht="15">
      <c r="A33" s="290" t="s">
        <v>96</v>
      </c>
      <c r="B33" s="291"/>
      <c r="C33" s="31">
        <v>73.9</v>
      </c>
      <c r="D33" s="31" t="s">
        <v>8</v>
      </c>
      <c r="E33" s="32">
        <v>2</v>
      </c>
      <c r="F33" s="11"/>
      <c r="G33" s="33">
        <f>(C33*E33)*F33</f>
        <v>0</v>
      </c>
    </row>
    <row r="34" spans="1:7" ht="15">
      <c r="A34" s="290" t="s">
        <v>97</v>
      </c>
      <c r="B34" s="291"/>
      <c r="C34" s="31">
        <v>35.9</v>
      </c>
      <c r="D34" s="31" t="s">
        <v>8</v>
      </c>
      <c r="E34" s="32">
        <v>2</v>
      </c>
      <c r="F34" s="11"/>
      <c r="G34" s="33">
        <f t="shared" si="1"/>
        <v>0</v>
      </c>
    </row>
    <row r="35" spans="1:7" ht="15">
      <c r="A35" s="290" t="s">
        <v>98</v>
      </c>
      <c r="B35" s="291"/>
      <c r="C35" s="31"/>
      <c r="D35" s="31"/>
      <c r="E35" s="32"/>
      <c r="F35" s="36"/>
      <c r="G35" s="33"/>
    </row>
    <row r="36" spans="1:7" ht="15">
      <c r="A36" s="292" t="s">
        <v>99</v>
      </c>
      <c r="B36" s="293"/>
      <c r="C36" s="31">
        <v>154</v>
      </c>
      <c r="D36" s="31" t="s">
        <v>8</v>
      </c>
      <c r="E36" s="32">
        <v>1</v>
      </c>
      <c r="F36" s="11"/>
      <c r="G36" s="33">
        <f>(C36*E36)*F36</f>
        <v>0</v>
      </c>
    </row>
    <row r="37" spans="1:7" ht="15">
      <c r="A37" s="74" t="s">
        <v>100</v>
      </c>
      <c r="B37" s="102"/>
      <c r="C37" s="31">
        <v>33.4</v>
      </c>
      <c r="D37" s="31" t="s">
        <v>8</v>
      </c>
      <c r="E37" s="32">
        <v>1</v>
      </c>
      <c r="F37" s="11"/>
      <c r="G37" s="33">
        <f>(C37*E37)*F37</f>
        <v>0</v>
      </c>
    </row>
    <row r="38" spans="1:7" ht="15">
      <c r="A38" s="104" t="s">
        <v>101</v>
      </c>
      <c r="B38" s="105"/>
      <c r="C38" s="106">
        <v>10.34</v>
      </c>
      <c r="D38" s="106" t="s">
        <v>8</v>
      </c>
      <c r="E38" s="107">
        <v>1</v>
      </c>
      <c r="F38" s="11"/>
      <c r="G38" s="108">
        <f>(C38*E38)*F38</f>
        <v>0</v>
      </c>
    </row>
    <row r="39" spans="1:7" ht="15">
      <c r="A39" s="74" t="s">
        <v>191</v>
      </c>
      <c r="B39" s="102"/>
      <c r="C39" s="31"/>
      <c r="D39" s="31"/>
      <c r="E39" s="32"/>
      <c r="F39" s="58"/>
      <c r="G39" s="33"/>
    </row>
    <row r="40" spans="1:7" ht="15">
      <c r="A40" s="74" t="s">
        <v>102</v>
      </c>
      <c r="B40" s="102"/>
      <c r="C40" s="106">
        <v>70</v>
      </c>
      <c r="D40" s="106" t="s">
        <v>103</v>
      </c>
      <c r="E40" s="107">
        <v>4</v>
      </c>
      <c r="F40" s="12"/>
      <c r="G40" s="108">
        <f>(C40*E40)*F40</f>
        <v>0</v>
      </c>
    </row>
    <row r="41" spans="1:7" ht="15">
      <c r="A41" s="74" t="s">
        <v>104</v>
      </c>
      <c r="B41" s="102"/>
      <c r="C41" s="106">
        <v>6</v>
      </c>
      <c r="D41" s="106" t="s">
        <v>39</v>
      </c>
      <c r="E41" s="107">
        <v>4</v>
      </c>
      <c r="F41" s="12"/>
      <c r="G41" s="108">
        <f>(C41*E41)*F41</f>
        <v>0</v>
      </c>
    </row>
    <row r="42" spans="1:7" ht="18.5" customHeight="1">
      <c r="A42" s="104" t="s">
        <v>105</v>
      </c>
      <c r="B42" s="105"/>
      <c r="C42" s="106">
        <v>30</v>
      </c>
      <c r="D42" s="106" t="s">
        <v>106</v>
      </c>
      <c r="E42" s="107">
        <v>4</v>
      </c>
      <c r="F42" s="12"/>
      <c r="G42" s="108">
        <f>(C42*E42)*F42</f>
        <v>0</v>
      </c>
    </row>
    <row r="43" spans="1:7" ht="15">
      <c r="A43" s="109" t="s">
        <v>107</v>
      </c>
      <c r="B43" s="110"/>
      <c r="C43" s="111">
        <v>1</v>
      </c>
      <c r="D43" s="111" t="s">
        <v>39</v>
      </c>
      <c r="E43" s="112">
        <v>40</v>
      </c>
      <c r="F43" s="13"/>
      <c r="G43" s="113">
        <f>(C43*E43)*F43</f>
        <v>0</v>
      </c>
    </row>
    <row r="44" spans="1:7" ht="15">
      <c r="A44" s="109" t="s">
        <v>216</v>
      </c>
      <c r="B44" s="110"/>
      <c r="C44" s="114">
        <v>40</v>
      </c>
      <c r="D44" s="111" t="s">
        <v>8</v>
      </c>
      <c r="E44" s="112">
        <v>2</v>
      </c>
      <c r="F44" s="13"/>
      <c r="G44" s="113">
        <f aca="true" t="shared" si="2" ref="G44:G46">(C44*E44)*F44</f>
        <v>0</v>
      </c>
    </row>
    <row r="45" spans="1:7" ht="15">
      <c r="A45" s="109" t="s">
        <v>108</v>
      </c>
      <c r="B45" s="110"/>
      <c r="C45" s="114">
        <v>45</v>
      </c>
      <c r="D45" s="111" t="s">
        <v>8</v>
      </c>
      <c r="E45" s="112">
        <v>2</v>
      </c>
      <c r="F45" s="13"/>
      <c r="G45" s="113">
        <f t="shared" si="2"/>
        <v>0</v>
      </c>
    </row>
    <row r="46" spans="1:7" ht="15">
      <c r="A46" s="109" t="s">
        <v>179</v>
      </c>
      <c r="B46" s="110"/>
      <c r="C46" s="114">
        <v>1</v>
      </c>
      <c r="D46" s="111" t="s">
        <v>109</v>
      </c>
      <c r="E46" s="112">
        <v>20</v>
      </c>
      <c r="F46" s="13"/>
      <c r="G46" s="113">
        <f t="shared" si="2"/>
        <v>0</v>
      </c>
    </row>
    <row r="47" spans="1:9" ht="15" thickBot="1">
      <c r="A47" s="109" t="s">
        <v>110</v>
      </c>
      <c r="B47" s="110"/>
      <c r="C47" s="114">
        <v>277.78</v>
      </c>
      <c r="D47" s="111" t="s">
        <v>8</v>
      </c>
      <c r="E47" s="112">
        <v>1</v>
      </c>
      <c r="F47" s="13"/>
      <c r="G47" s="113">
        <f>C47*F47</f>
        <v>0</v>
      </c>
      <c r="I47" s="59"/>
    </row>
    <row r="48" spans="1:7" ht="15">
      <c r="A48" s="115" t="s">
        <v>111</v>
      </c>
      <c r="B48" s="116"/>
      <c r="C48" s="117"/>
      <c r="D48" s="117"/>
      <c r="E48" s="118"/>
      <c r="F48" s="117"/>
      <c r="G48" s="119"/>
    </row>
    <row r="49" spans="1:7" ht="15">
      <c r="A49" s="74" t="s">
        <v>112</v>
      </c>
      <c r="B49" s="102"/>
      <c r="C49" s="31"/>
      <c r="D49" s="31"/>
      <c r="E49" s="32"/>
      <c r="F49" s="39"/>
      <c r="G49" s="33"/>
    </row>
    <row r="50" spans="1:7" ht="15">
      <c r="A50" s="74" t="s">
        <v>156</v>
      </c>
      <c r="B50" s="102"/>
      <c r="C50" s="31">
        <v>20.75</v>
      </c>
      <c r="D50" s="31" t="s">
        <v>8</v>
      </c>
      <c r="E50" s="32">
        <v>120</v>
      </c>
      <c r="F50" s="11"/>
      <c r="G50" s="33">
        <f>(C50*E50)*F50</f>
        <v>0</v>
      </c>
    </row>
    <row r="51" spans="1:7" ht="15">
      <c r="A51" s="74" t="s">
        <v>113</v>
      </c>
      <c r="B51" s="102"/>
      <c r="C51" s="31">
        <v>98.8</v>
      </c>
      <c r="D51" s="31" t="s">
        <v>8</v>
      </c>
      <c r="E51" s="32">
        <v>120</v>
      </c>
      <c r="F51" s="11"/>
      <c r="G51" s="33">
        <f>(C51*E51)*F51</f>
        <v>0</v>
      </c>
    </row>
    <row r="52" spans="1:7" ht="15">
      <c r="A52" s="74" t="s">
        <v>114</v>
      </c>
      <c r="B52" s="102"/>
      <c r="C52" s="31">
        <v>5</v>
      </c>
      <c r="D52" s="31" t="s">
        <v>8</v>
      </c>
      <c r="E52" s="32">
        <v>120</v>
      </c>
      <c r="F52" s="11"/>
      <c r="G52" s="33">
        <f>(C52*E52)*F52</f>
        <v>0</v>
      </c>
    </row>
    <row r="53" spans="1:7" ht="15">
      <c r="A53" s="74" t="s">
        <v>115</v>
      </c>
      <c r="B53" s="102"/>
      <c r="C53" s="31"/>
      <c r="D53" s="31"/>
      <c r="E53" s="32"/>
      <c r="F53" s="36"/>
      <c r="G53" s="33"/>
    </row>
    <row r="54" spans="1:7" ht="15">
      <c r="A54" s="74" t="s">
        <v>11</v>
      </c>
      <c r="B54" s="102"/>
      <c r="C54" s="31">
        <v>4</v>
      </c>
      <c r="D54" s="31" t="s">
        <v>8</v>
      </c>
      <c r="E54" s="32">
        <v>120</v>
      </c>
      <c r="F54" s="11"/>
      <c r="G54" s="33">
        <f>(C54*E54)*F54</f>
        <v>0</v>
      </c>
    </row>
    <row r="55" spans="1:7" ht="15">
      <c r="A55" s="74" t="s">
        <v>113</v>
      </c>
      <c r="B55" s="102"/>
      <c r="C55" s="31">
        <v>28.03</v>
      </c>
      <c r="D55" s="31" t="s">
        <v>8</v>
      </c>
      <c r="E55" s="32">
        <v>120</v>
      </c>
      <c r="F55" s="11"/>
      <c r="G55" s="33">
        <f>(C55*E55)*F55</f>
        <v>0</v>
      </c>
    </row>
    <row r="56" spans="1:7" ht="15">
      <c r="A56" s="74" t="s">
        <v>116</v>
      </c>
      <c r="B56" s="102"/>
      <c r="C56" s="31"/>
      <c r="D56" s="31"/>
      <c r="E56" s="32"/>
      <c r="F56" s="36"/>
      <c r="G56" s="33"/>
    </row>
    <row r="57" spans="1:9" ht="15" thickBot="1">
      <c r="A57" s="74" t="s">
        <v>117</v>
      </c>
      <c r="B57" s="102"/>
      <c r="C57" s="31">
        <v>57.6</v>
      </c>
      <c r="D57" s="31" t="s">
        <v>8</v>
      </c>
      <c r="E57" s="32">
        <v>120</v>
      </c>
      <c r="F57" s="11"/>
      <c r="G57" s="33">
        <f>(C57*E57)*F57</f>
        <v>0</v>
      </c>
      <c r="I57" s="59"/>
    </row>
    <row r="58" spans="1:7" ht="20.5" thickBot="1">
      <c r="A58" s="120" t="s">
        <v>210</v>
      </c>
      <c r="B58" s="121"/>
      <c r="C58" s="122"/>
      <c r="D58" s="123"/>
      <c r="E58" s="123"/>
      <c r="F58" s="124"/>
      <c r="G58" s="80">
        <f>SUM(G10:G57)</f>
        <v>0</v>
      </c>
    </row>
    <row r="59" spans="1:9" ht="20.5" thickBot="1">
      <c r="A59" s="120" t="s">
        <v>212</v>
      </c>
      <c r="B59" s="121"/>
      <c r="C59" s="122"/>
      <c r="D59" s="123"/>
      <c r="E59" s="123"/>
      <c r="F59" s="124"/>
      <c r="G59" s="80">
        <f>G58*4</f>
        <v>0</v>
      </c>
      <c r="I59" s="59"/>
    </row>
    <row r="60" spans="1:7" ht="15">
      <c r="A60" s="125"/>
      <c r="B60" s="125"/>
      <c r="C60" s="126"/>
      <c r="D60" s="125"/>
      <c r="E60" s="89"/>
      <c r="F60" s="90"/>
      <c r="G60" s="90"/>
    </row>
    <row r="61" spans="1:7" ht="15">
      <c r="A61" s="127" t="s">
        <v>225</v>
      </c>
      <c r="B61" s="128"/>
      <c r="C61" s="129"/>
      <c r="D61" s="130"/>
      <c r="E61" s="131"/>
      <c r="F61" s="132"/>
      <c r="G61" s="133"/>
    </row>
    <row r="62" spans="1:7" ht="15">
      <c r="A62" s="82" t="s">
        <v>181</v>
      </c>
      <c r="B62" s="82"/>
      <c r="C62" s="134"/>
      <c r="D62" s="135"/>
      <c r="E62" s="136"/>
      <c r="F62" s="137"/>
      <c r="G62" s="137"/>
    </row>
    <row r="63" spans="1:7" ht="7" customHeight="1">
      <c r="A63" s="138"/>
      <c r="B63" s="138"/>
      <c r="C63" s="138"/>
      <c r="D63" s="138"/>
      <c r="E63" s="81"/>
      <c r="F63" s="81"/>
      <c r="G63" s="81"/>
    </row>
    <row r="64" spans="1:7" ht="15">
      <c r="A64" s="84" t="s">
        <v>183</v>
      </c>
      <c r="B64" s="84"/>
      <c r="C64" s="84"/>
      <c r="D64" s="84"/>
      <c r="E64" s="84"/>
      <c r="F64" s="84"/>
      <c r="G64" s="81"/>
    </row>
    <row r="65" spans="1:7" ht="15">
      <c r="A65" s="84" t="s">
        <v>229</v>
      </c>
      <c r="B65" s="84"/>
      <c r="C65" s="84"/>
      <c r="D65" s="84"/>
      <c r="E65" s="84"/>
      <c r="F65" s="84"/>
      <c r="G65" s="81"/>
    </row>
    <row r="66" spans="1:7" ht="6.65" customHeight="1">
      <c r="A66" s="84"/>
      <c r="B66" s="84"/>
      <c r="C66" s="84"/>
      <c r="D66" s="84"/>
      <c r="E66" s="84"/>
      <c r="F66" s="84"/>
      <c r="G66" s="81"/>
    </row>
    <row r="67" spans="1:7" ht="15">
      <c r="A67" s="84" t="s">
        <v>203</v>
      </c>
      <c r="B67" s="84"/>
      <c r="C67" s="84"/>
      <c r="D67" s="84"/>
      <c r="E67" s="84"/>
      <c r="F67" s="84"/>
      <c r="G67" s="81"/>
    </row>
    <row r="68" spans="1:7" ht="15">
      <c r="A68" s="81"/>
      <c r="B68" s="81"/>
      <c r="C68" s="81"/>
      <c r="D68" s="81"/>
      <c r="E68" s="81"/>
      <c r="F68" s="81"/>
      <c r="G68" s="81"/>
    </row>
  </sheetData>
  <mergeCells count="34">
    <mergeCell ref="A35:B35"/>
    <mergeCell ref="A36:B36"/>
    <mergeCell ref="A29:B29"/>
    <mergeCell ref="A30:B30"/>
    <mergeCell ref="A31:B31"/>
    <mergeCell ref="A32:B32"/>
    <mergeCell ref="A33:B33"/>
    <mergeCell ref="A34:B34"/>
    <mergeCell ref="A28:B28"/>
    <mergeCell ref="A15:B15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4:B14"/>
    <mergeCell ref="A2:G2"/>
    <mergeCell ref="A3:G3"/>
    <mergeCell ref="A5:B7"/>
    <mergeCell ref="C5:C7"/>
    <mergeCell ref="D5:D7"/>
    <mergeCell ref="E5:E7"/>
    <mergeCell ref="F5:F7"/>
    <mergeCell ref="G5:G7"/>
    <mergeCell ref="A9:B9"/>
    <mergeCell ref="A10:B10"/>
    <mergeCell ref="A11:F11"/>
    <mergeCell ref="A12:B12"/>
    <mergeCell ref="A13:B1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 topLeftCell="A1">
      <selection activeCell="H8" sqref="H8"/>
    </sheetView>
  </sheetViews>
  <sheetFormatPr defaultColWidth="9.140625" defaultRowHeight="15"/>
  <cols>
    <col min="1" max="1" width="35.421875" style="20" customWidth="1"/>
    <col min="2" max="2" width="27.7109375" style="20" customWidth="1"/>
    <col min="3" max="3" width="8.7109375" style="20" customWidth="1"/>
    <col min="4" max="4" width="10.421875" style="20" customWidth="1"/>
    <col min="5" max="16384" width="8.7109375" style="20" customWidth="1"/>
  </cols>
  <sheetData>
    <row r="1" spans="1:8" ht="15.5">
      <c r="A1" s="81"/>
      <c r="B1" s="81"/>
      <c r="C1" s="81"/>
      <c r="D1" s="81"/>
      <c r="E1" s="296"/>
      <c r="F1" s="296"/>
      <c r="G1" s="81"/>
      <c r="H1" s="81"/>
    </row>
    <row r="2" spans="1:8" ht="15" thickBot="1">
      <c r="A2" s="81"/>
      <c r="B2" s="81"/>
      <c r="C2" s="81"/>
      <c r="D2" s="81"/>
      <c r="E2" s="81"/>
      <c r="F2" s="139" t="s">
        <v>119</v>
      </c>
      <c r="G2" s="81"/>
      <c r="H2" s="81"/>
    </row>
    <row r="3" spans="1:8" ht="18.5" thickBot="1">
      <c r="A3" s="297" t="s">
        <v>120</v>
      </c>
      <c r="B3" s="298"/>
      <c r="C3" s="298"/>
      <c r="D3" s="298"/>
      <c r="E3" s="298"/>
      <c r="F3" s="299"/>
      <c r="G3" s="81"/>
      <c r="H3" s="81"/>
    </row>
    <row r="4" spans="1:8" ht="15" thickBot="1">
      <c r="A4" s="140"/>
      <c r="B4" s="89"/>
      <c r="C4" s="89"/>
      <c r="D4" s="89"/>
      <c r="E4" s="89"/>
      <c r="F4" s="141"/>
      <c r="G4" s="81"/>
      <c r="H4" s="81"/>
    </row>
    <row r="5" spans="1:8" ht="46.5" thickBot="1">
      <c r="A5" s="142" t="s">
        <v>121</v>
      </c>
      <c r="B5" s="143" t="s">
        <v>182</v>
      </c>
      <c r="C5" s="143" t="s">
        <v>2</v>
      </c>
      <c r="D5" s="143" t="s">
        <v>4</v>
      </c>
      <c r="E5" s="143" t="s">
        <v>5</v>
      </c>
      <c r="F5" s="144" t="s">
        <v>75</v>
      </c>
      <c r="G5" s="81"/>
      <c r="H5" s="81"/>
    </row>
    <row r="6" spans="1:8" ht="15">
      <c r="A6" s="145" t="s">
        <v>122</v>
      </c>
      <c r="B6" s="146"/>
      <c r="C6" s="146"/>
      <c r="D6" s="146"/>
      <c r="E6" s="146"/>
      <c r="F6" s="147"/>
      <c r="G6" s="81"/>
      <c r="H6" s="81"/>
    </row>
    <row r="7" spans="1:8" ht="30" customHeight="1">
      <c r="A7" s="148" t="s">
        <v>123</v>
      </c>
      <c r="B7" s="149">
        <v>460</v>
      </c>
      <c r="C7" s="150" t="s">
        <v>39</v>
      </c>
      <c r="D7" s="4"/>
      <c r="E7" s="151">
        <f aca="true" t="shared" si="0" ref="E7:E19">B7*D7</f>
        <v>0</v>
      </c>
      <c r="F7" s="152">
        <f aca="true" t="shared" si="1" ref="F7:F19">E7*12</f>
        <v>0</v>
      </c>
      <c r="G7" s="81"/>
      <c r="H7" s="186"/>
    </row>
    <row r="8" spans="1:8" ht="41.15" customHeight="1">
      <c r="A8" s="148" t="s">
        <v>222</v>
      </c>
      <c r="B8" s="149">
        <v>8</v>
      </c>
      <c r="C8" s="150" t="s">
        <v>124</v>
      </c>
      <c r="D8" s="4"/>
      <c r="E8" s="151">
        <f t="shared" si="0"/>
        <v>0</v>
      </c>
      <c r="F8" s="152">
        <f t="shared" si="1"/>
        <v>0</v>
      </c>
      <c r="G8" s="81"/>
      <c r="H8" s="81"/>
    </row>
    <row r="9" spans="1:8" ht="15">
      <c r="A9" s="153" t="s">
        <v>185</v>
      </c>
      <c r="B9" s="149">
        <v>15</v>
      </c>
      <c r="C9" s="150" t="s">
        <v>125</v>
      </c>
      <c r="D9" s="4"/>
      <c r="E9" s="151">
        <f t="shared" si="0"/>
        <v>0</v>
      </c>
      <c r="F9" s="152">
        <f t="shared" si="1"/>
        <v>0</v>
      </c>
      <c r="G9" s="81"/>
      <c r="H9" s="81"/>
    </row>
    <row r="10" spans="1:8" ht="15">
      <c r="A10" s="154" t="s">
        <v>239</v>
      </c>
      <c r="B10" s="149">
        <v>18</v>
      </c>
      <c r="C10" s="150" t="s">
        <v>39</v>
      </c>
      <c r="D10" s="4"/>
      <c r="E10" s="155">
        <f t="shared" si="0"/>
        <v>0</v>
      </c>
      <c r="F10" s="156">
        <f t="shared" si="1"/>
        <v>0</v>
      </c>
      <c r="G10" s="81"/>
      <c r="H10" s="81"/>
    </row>
    <row r="11" spans="1:8" ht="30" customHeight="1">
      <c r="A11" s="157" t="s">
        <v>186</v>
      </c>
      <c r="B11" s="149">
        <v>260</v>
      </c>
      <c r="C11" s="150" t="s">
        <v>39</v>
      </c>
      <c r="D11" s="5"/>
      <c r="E11" s="155">
        <f t="shared" si="0"/>
        <v>0</v>
      </c>
      <c r="F11" s="158">
        <f t="shared" si="1"/>
        <v>0</v>
      </c>
      <c r="G11" s="81"/>
      <c r="H11" s="81"/>
    </row>
    <row r="12" spans="1:8" ht="22.5" customHeight="1">
      <c r="A12" s="157" t="s">
        <v>126</v>
      </c>
      <c r="B12" s="149">
        <v>5</v>
      </c>
      <c r="C12" s="150" t="s">
        <v>39</v>
      </c>
      <c r="D12" s="5"/>
      <c r="E12" s="155">
        <f t="shared" si="0"/>
        <v>0</v>
      </c>
      <c r="F12" s="158">
        <f t="shared" si="1"/>
        <v>0</v>
      </c>
      <c r="G12" s="81"/>
      <c r="H12" s="81"/>
    </row>
    <row r="13" spans="1:8" ht="21.65" customHeight="1">
      <c r="A13" s="157" t="s">
        <v>127</v>
      </c>
      <c r="B13" s="149">
        <v>2</v>
      </c>
      <c r="C13" s="150" t="s">
        <v>39</v>
      </c>
      <c r="D13" s="5"/>
      <c r="E13" s="155">
        <f t="shared" si="0"/>
        <v>0</v>
      </c>
      <c r="F13" s="158">
        <f t="shared" si="1"/>
        <v>0</v>
      </c>
      <c r="G13" s="81"/>
      <c r="H13" s="81"/>
    </row>
    <row r="14" spans="1:8" ht="17.15" customHeight="1">
      <c r="A14" s="159" t="s">
        <v>157</v>
      </c>
      <c r="B14" s="149">
        <v>5</v>
      </c>
      <c r="C14" s="150" t="s">
        <v>39</v>
      </c>
      <c r="D14" s="5"/>
      <c r="E14" s="155">
        <f t="shared" si="0"/>
        <v>0</v>
      </c>
      <c r="F14" s="158">
        <f t="shared" si="1"/>
        <v>0</v>
      </c>
      <c r="G14" s="81"/>
      <c r="H14" s="81"/>
    </row>
    <row r="15" spans="1:8" ht="28.5" customHeight="1">
      <c r="A15" s="148" t="s">
        <v>223</v>
      </c>
      <c r="B15" s="149">
        <v>1</v>
      </c>
      <c r="C15" s="31" t="s">
        <v>39</v>
      </c>
      <c r="D15" s="6"/>
      <c r="E15" s="155">
        <f>B15*D15</f>
        <v>0</v>
      </c>
      <c r="F15" s="156">
        <f t="shared" si="1"/>
        <v>0</v>
      </c>
      <c r="G15" s="81"/>
      <c r="H15" s="81"/>
    </row>
    <row r="16" spans="1:8" ht="16.5" customHeight="1">
      <c r="A16" s="160" t="s">
        <v>128</v>
      </c>
      <c r="B16" s="161">
        <v>2</v>
      </c>
      <c r="C16" s="162" t="s">
        <v>106</v>
      </c>
      <c r="D16" s="7"/>
      <c r="E16" s="151">
        <f>B16*D16</f>
        <v>0</v>
      </c>
      <c r="F16" s="152">
        <f t="shared" si="1"/>
        <v>0</v>
      </c>
      <c r="G16" s="81"/>
      <c r="H16" s="81"/>
    </row>
    <row r="17" spans="1:8" ht="19" customHeight="1">
      <c r="A17" s="163" t="s">
        <v>129</v>
      </c>
      <c r="B17" s="149">
        <v>2</v>
      </c>
      <c r="C17" s="31" t="s">
        <v>39</v>
      </c>
      <c r="D17" s="6"/>
      <c r="E17" s="155">
        <f>B17*D17</f>
        <v>0</v>
      </c>
      <c r="F17" s="156">
        <f t="shared" si="1"/>
        <v>0</v>
      </c>
      <c r="G17" s="81"/>
      <c r="H17" s="81"/>
    </row>
    <row r="18" spans="1:8" ht="25.5" customHeight="1">
      <c r="A18" s="164" t="s">
        <v>200</v>
      </c>
      <c r="B18" s="165">
        <v>5</v>
      </c>
      <c r="C18" s="166" t="s">
        <v>39</v>
      </c>
      <c r="D18" s="8"/>
      <c r="E18" s="167">
        <f>B18*D18</f>
        <v>0</v>
      </c>
      <c r="F18" s="168">
        <f t="shared" si="1"/>
        <v>0</v>
      </c>
      <c r="G18" s="81"/>
      <c r="H18" s="81"/>
    </row>
    <row r="19" spans="1:8" ht="26.5" thickBot="1">
      <c r="A19" s="169" t="s">
        <v>199</v>
      </c>
      <c r="B19" s="170">
        <v>14</v>
      </c>
      <c r="C19" s="171" t="s">
        <v>39</v>
      </c>
      <c r="D19" s="9"/>
      <c r="E19" s="172">
        <f t="shared" si="0"/>
        <v>0</v>
      </c>
      <c r="F19" s="173">
        <f t="shared" si="1"/>
        <v>0</v>
      </c>
      <c r="G19" s="81"/>
      <c r="H19" s="81"/>
    </row>
    <row r="20" spans="1:8" ht="18.5" thickBot="1">
      <c r="A20" s="174" t="s">
        <v>130</v>
      </c>
      <c r="B20" s="175"/>
      <c r="C20" s="175"/>
      <c r="D20" s="176"/>
      <c r="E20" s="177"/>
      <c r="F20" s="178">
        <f>SUM(F7:F19)</f>
        <v>0</v>
      </c>
      <c r="G20" s="81"/>
      <c r="H20" s="81"/>
    </row>
    <row r="21" spans="1:8" ht="18.5" thickBot="1">
      <c r="A21" s="179" t="s">
        <v>213</v>
      </c>
      <c r="B21" s="180"/>
      <c r="C21" s="180"/>
      <c r="D21" s="181"/>
      <c r="E21" s="182"/>
      <c r="F21" s="183">
        <f>F20*4</f>
        <v>0</v>
      </c>
      <c r="G21" s="81"/>
      <c r="H21" s="81"/>
    </row>
    <row r="22" spans="1:8" ht="15">
      <c r="A22" s="184" t="s">
        <v>224</v>
      </c>
      <c r="B22" s="138"/>
      <c r="C22" s="138"/>
      <c r="D22" s="138"/>
      <c r="F22" s="185"/>
      <c r="G22" s="81"/>
      <c r="H22" s="81"/>
    </row>
    <row r="23" spans="1:8" ht="15">
      <c r="A23" s="84" t="s">
        <v>219</v>
      </c>
      <c r="B23" s="84"/>
      <c r="C23" s="84"/>
      <c r="D23" s="84"/>
      <c r="G23" s="81"/>
      <c r="H23" s="81"/>
    </row>
    <row r="24" spans="1:8" ht="15">
      <c r="A24" s="84" t="s">
        <v>230</v>
      </c>
      <c r="B24" s="84"/>
      <c r="C24" s="84"/>
      <c r="D24" s="84"/>
      <c r="E24" s="81"/>
      <c r="F24" s="81"/>
      <c r="G24" s="81"/>
      <c r="H24" s="81"/>
    </row>
    <row r="25" spans="1:8" ht="15">
      <c r="A25" s="81"/>
      <c r="B25" s="81"/>
      <c r="C25" s="81"/>
      <c r="D25" s="81"/>
      <c r="E25" s="81"/>
      <c r="F25" s="81"/>
      <c r="G25" s="81"/>
      <c r="H25" s="81"/>
    </row>
  </sheetData>
  <sheetProtection algorithmName="SHA-512" hashValue="jduP1OCcitfkymF2pzIg1PnHt8j4dV1+5O7UCBOM+ipvsWtZNkZcT6FsOrh26MKaxwm+eKOmW7LDYdD3J2W8Qg==" saltValue="h2z7s+3M7aYWe85OAu/3wQ==" spinCount="100000" sheet="1" objects="1" scenarios="1"/>
  <mergeCells count="2">
    <mergeCell ref="E1:F1"/>
    <mergeCell ref="A3:F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 topLeftCell="A7">
      <selection activeCell="D14" activeCellId="10" sqref="G5 D5 D6 D7 D8 D9 D10 D11 D12 D13 D14"/>
    </sheetView>
  </sheetViews>
  <sheetFormatPr defaultColWidth="9.140625" defaultRowHeight="15"/>
  <cols>
    <col min="1" max="1" width="33.28125" style="20" customWidth="1"/>
    <col min="2" max="3" width="8.7109375" style="20" customWidth="1"/>
    <col min="4" max="4" width="14.28125" style="20" customWidth="1"/>
    <col min="5" max="5" width="26.140625" style="20" customWidth="1"/>
    <col min="6" max="16384" width="8.7109375" style="20" customWidth="1"/>
  </cols>
  <sheetData>
    <row r="1" spans="1:5" ht="16" thickBot="1">
      <c r="A1" s="187" t="s">
        <v>118</v>
      </c>
      <c r="B1" s="187"/>
      <c r="C1" s="187"/>
      <c r="D1" s="301" t="s">
        <v>131</v>
      </c>
      <c r="E1" s="301"/>
    </row>
    <row r="2" spans="1:5" ht="20.5" thickBot="1">
      <c r="A2" s="302" t="s">
        <v>132</v>
      </c>
      <c r="B2" s="303"/>
      <c r="C2" s="303"/>
      <c r="D2" s="303"/>
      <c r="E2" s="304"/>
    </row>
    <row r="3" spans="1:5" ht="42.5" thickBot="1">
      <c r="A3" s="188" t="s">
        <v>121</v>
      </c>
      <c r="B3" s="189" t="s">
        <v>2</v>
      </c>
      <c r="C3" s="189" t="s">
        <v>133</v>
      </c>
      <c r="D3" s="189" t="s">
        <v>134</v>
      </c>
      <c r="E3" s="190" t="s">
        <v>232</v>
      </c>
    </row>
    <row r="4" spans="1:5" ht="15.5">
      <c r="A4" s="191" t="s">
        <v>135</v>
      </c>
      <c r="B4" s="192"/>
      <c r="C4" s="193"/>
      <c r="D4" s="193"/>
      <c r="E4" s="194"/>
    </row>
    <row r="5" spans="1:7" ht="41.5" customHeight="1">
      <c r="A5" s="195" t="s">
        <v>204</v>
      </c>
      <c r="B5" s="196" t="s">
        <v>136</v>
      </c>
      <c r="C5" s="197">
        <v>104</v>
      </c>
      <c r="D5" s="17"/>
      <c r="E5" s="198">
        <f>C5*D5</f>
        <v>0</v>
      </c>
      <c r="G5" s="86"/>
    </row>
    <row r="6" spans="1:5" ht="34.5" customHeight="1">
      <c r="A6" s="195" t="s">
        <v>194</v>
      </c>
      <c r="B6" s="196" t="s">
        <v>136</v>
      </c>
      <c r="C6" s="197">
        <v>104</v>
      </c>
      <c r="D6" s="17"/>
      <c r="E6" s="198">
        <f>C6*D6</f>
        <v>0</v>
      </c>
    </row>
    <row r="7" spans="1:5" ht="32.15" customHeight="1">
      <c r="A7" s="195" t="s">
        <v>137</v>
      </c>
      <c r="B7" s="196" t="s">
        <v>136</v>
      </c>
      <c r="C7" s="197">
        <v>52</v>
      </c>
      <c r="D7" s="17"/>
      <c r="E7" s="198">
        <f aca="true" t="shared" si="0" ref="E7:E14">C7*D7</f>
        <v>0</v>
      </c>
    </row>
    <row r="8" spans="1:5" ht="28.5" customHeight="1">
      <c r="A8" s="195" t="s">
        <v>195</v>
      </c>
      <c r="B8" s="196" t="s">
        <v>136</v>
      </c>
      <c r="C8" s="197">
        <v>52</v>
      </c>
      <c r="D8" s="17"/>
      <c r="E8" s="198">
        <f t="shared" si="0"/>
        <v>0</v>
      </c>
    </row>
    <row r="9" spans="1:5" ht="27.65" customHeight="1">
      <c r="A9" s="195" t="s">
        <v>190</v>
      </c>
      <c r="B9" s="196" t="s">
        <v>106</v>
      </c>
      <c r="C9" s="197">
        <v>5000</v>
      </c>
      <c r="D9" s="17"/>
      <c r="E9" s="198">
        <f t="shared" si="0"/>
        <v>0</v>
      </c>
    </row>
    <row r="10" spans="1:5" ht="28.5" customHeight="1">
      <c r="A10" s="199" t="s">
        <v>174</v>
      </c>
      <c r="B10" s="196" t="s">
        <v>106</v>
      </c>
      <c r="C10" s="197">
        <v>50</v>
      </c>
      <c r="D10" s="17"/>
      <c r="E10" s="198">
        <f t="shared" si="0"/>
        <v>0</v>
      </c>
    </row>
    <row r="11" spans="1:5" ht="25.5" customHeight="1">
      <c r="A11" s="199" t="s">
        <v>175</v>
      </c>
      <c r="B11" s="196" t="s">
        <v>106</v>
      </c>
      <c r="C11" s="197">
        <v>500</v>
      </c>
      <c r="D11" s="17"/>
      <c r="E11" s="198">
        <f t="shared" si="0"/>
        <v>0</v>
      </c>
    </row>
    <row r="12" spans="1:5" ht="27.65" customHeight="1">
      <c r="A12" s="199" t="s">
        <v>176</v>
      </c>
      <c r="B12" s="196" t="s">
        <v>106</v>
      </c>
      <c r="C12" s="197">
        <v>50</v>
      </c>
      <c r="D12" s="17"/>
      <c r="E12" s="198">
        <f t="shared" si="0"/>
        <v>0</v>
      </c>
    </row>
    <row r="13" spans="1:5" ht="28" customHeight="1">
      <c r="A13" s="199" t="s">
        <v>177</v>
      </c>
      <c r="B13" s="196" t="s">
        <v>106</v>
      </c>
      <c r="C13" s="197">
        <v>50</v>
      </c>
      <c r="D13" s="17"/>
      <c r="E13" s="198">
        <f t="shared" si="0"/>
        <v>0</v>
      </c>
    </row>
    <row r="14" spans="1:5" ht="38.15" customHeight="1">
      <c r="A14" s="195" t="s">
        <v>188</v>
      </c>
      <c r="B14" s="196" t="s">
        <v>106</v>
      </c>
      <c r="C14" s="197">
        <v>30</v>
      </c>
      <c r="D14" s="17"/>
      <c r="E14" s="198">
        <f t="shared" si="0"/>
        <v>0</v>
      </c>
    </row>
    <row r="15" spans="1:5" ht="38.15" customHeight="1">
      <c r="A15" s="306" t="s">
        <v>209</v>
      </c>
      <c r="B15" s="307"/>
      <c r="C15" s="307"/>
      <c r="D15" s="308"/>
      <c r="E15" s="200">
        <f>SUM(E5:E14)</f>
        <v>0</v>
      </c>
    </row>
    <row r="16" spans="1:5" ht="32.5" customHeight="1" thickBot="1">
      <c r="A16" s="309" t="s">
        <v>214</v>
      </c>
      <c r="B16" s="310"/>
      <c r="C16" s="310"/>
      <c r="D16" s="311"/>
      <c r="E16" s="201">
        <f>E15*4</f>
        <v>0</v>
      </c>
    </row>
    <row r="17" spans="1:5" ht="15">
      <c r="A17" s="81"/>
      <c r="B17" s="81"/>
      <c r="C17" s="81"/>
      <c r="D17" s="81"/>
      <c r="E17" s="81"/>
    </row>
    <row r="18" spans="1:6" ht="15">
      <c r="A18" s="202" t="s">
        <v>231</v>
      </c>
      <c r="B18" s="84"/>
      <c r="C18" s="84"/>
      <c r="D18" s="84"/>
      <c r="E18" s="84"/>
      <c r="F18" s="84"/>
    </row>
    <row r="19" spans="1:6" ht="15">
      <c r="A19" s="305" t="s">
        <v>203</v>
      </c>
      <c r="B19" s="305"/>
      <c r="C19" s="305"/>
      <c r="D19" s="305"/>
      <c r="E19" s="305"/>
      <c r="F19" s="84"/>
    </row>
    <row r="20" spans="1:5" ht="15">
      <c r="A20" s="300"/>
      <c r="B20" s="231"/>
      <c r="C20" s="231"/>
      <c r="D20" s="231"/>
      <c r="E20" s="231"/>
    </row>
    <row r="21" spans="1:5" ht="15">
      <c r="A21" s="81"/>
      <c r="B21" s="81"/>
      <c r="C21" s="81"/>
      <c r="D21" s="81"/>
      <c r="E21" s="81"/>
    </row>
  </sheetData>
  <sheetProtection algorithmName="SHA-512" hashValue="lPZg2tYjoo4Xd+m/o+Sz9T7D5lIssOELOKhaWXk46zZr0HX9uPYVDX9A5BKdH0RNclXUvI1Y1ceVtkD3dkf8ow==" saltValue="sUsLFGtAKWKqDe6ULUjHHg==" spinCount="100000" sheet="1" objects="1" scenarios="1"/>
  <mergeCells count="6">
    <mergeCell ref="A20:E20"/>
    <mergeCell ref="D1:E1"/>
    <mergeCell ref="A2:E2"/>
    <mergeCell ref="A19:E19"/>
    <mergeCell ref="A15:D15"/>
    <mergeCell ref="A16:D1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 topLeftCell="A1">
      <selection activeCell="G4" sqref="G4"/>
    </sheetView>
  </sheetViews>
  <sheetFormatPr defaultColWidth="9.140625" defaultRowHeight="15"/>
  <cols>
    <col min="1" max="4" width="8.7109375" style="20" customWidth="1"/>
    <col min="5" max="5" width="13.28125" style="20" customWidth="1"/>
    <col min="6" max="6" width="25.00390625" style="20" customWidth="1"/>
    <col min="7" max="16384" width="8.7109375" style="20" customWidth="1"/>
  </cols>
  <sheetData>
    <row r="1" ht="15" thickBot="1">
      <c r="F1" s="203" t="s">
        <v>172</v>
      </c>
    </row>
    <row r="2" spans="1:6" ht="20.5" thickBot="1">
      <c r="A2" s="81"/>
      <c r="B2" s="312" t="s">
        <v>187</v>
      </c>
      <c r="C2" s="313"/>
      <c r="D2" s="313"/>
      <c r="E2" s="313"/>
      <c r="F2" s="314"/>
    </row>
    <row r="3" spans="1:6" ht="46">
      <c r="A3" s="81"/>
      <c r="B3" s="204" t="s">
        <v>121</v>
      </c>
      <c r="C3" s="205" t="s">
        <v>2</v>
      </c>
      <c r="D3" s="205" t="s">
        <v>133</v>
      </c>
      <c r="E3" s="205" t="s">
        <v>134</v>
      </c>
      <c r="F3" s="206" t="s">
        <v>166</v>
      </c>
    </row>
    <row r="4" spans="1:6" ht="15">
      <c r="A4" s="81"/>
      <c r="B4" s="207" t="s">
        <v>138</v>
      </c>
      <c r="C4" s="208" t="s">
        <v>39</v>
      </c>
      <c r="D4" s="209">
        <v>150</v>
      </c>
      <c r="E4" s="5"/>
      <c r="F4" s="210">
        <f aca="true" t="shared" si="0" ref="F4:F14">D4*E4</f>
        <v>0</v>
      </c>
    </row>
    <row r="5" spans="1:8" ht="15">
      <c r="A5" s="81"/>
      <c r="B5" s="207" t="s">
        <v>139</v>
      </c>
      <c r="C5" s="208" t="s">
        <v>39</v>
      </c>
      <c r="D5" s="209">
        <v>150</v>
      </c>
      <c r="E5" s="5"/>
      <c r="F5" s="210">
        <f t="shared" si="0"/>
        <v>0</v>
      </c>
      <c r="H5" s="86"/>
    </row>
    <row r="6" spans="1:6" ht="15">
      <c r="A6" s="81"/>
      <c r="B6" s="207" t="s">
        <v>140</v>
      </c>
      <c r="C6" s="208" t="s">
        <v>39</v>
      </c>
      <c r="D6" s="209">
        <v>150</v>
      </c>
      <c r="E6" s="5"/>
      <c r="F6" s="210">
        <f t="shared" si="0"/>
        <v>0</v>
      </c>
    </row>
    <row r="7" spans="1:6" ht="15">
      <c r="A7" s="81"/>
      <c r="B7" s="207" t="s">
        <v>141</v>
      </c>
      <c r="C7" s="208" t="s">
        <v>39</v>
      </c>
      <c r="D7" s="209">
        <v>150</v>
      </c>
      <c r="E7" s="5"/>
      <c r="F7" s="210">
        <f t="shared" si="0"/>
        <v>0</v>
      </c>
    </row>
    <row r="8" spans="1:6" ht="15">
      <c r="A8" s="81"/>
      <c r="B8" s="207" t="s">
        <v>142</v>
      </c>
      <c r="C8" s="208" t="s">
        <v>39</v>
      </c>
      <c r="D8" s="209">
        <v>150</v>
      </c>
      <c r="E8" s="5"/>
      <c r="F8" s="210">
        <f t="shared" si="0"/>
        <v>0</v>
      </c>
    </row>
    <row r="9" spans="1:6" ht="15">
      <c r="A9" s="81"/>
      <c r="B9" s="207" t="s">
        <v>143</v>
      </c>
      <c r="C9" s="208" t="s">
        <v>39</v>
      </c>
      <c r="D9" s="209">
        <v>150</v>
      </c>
      <c r="E9" s="5"/>
      <c r="F9" s="210">
        <f t="shared" si="0"/>
        <v>0</v>
      </c>
    </row>
    <row r="10" spans="1:6" ht="15">
      <c r="A10" s="81"/>
      <c r="B10" s="211" t="s">
        <v>158</v>
      </c>
      <c r="C10" s="212" t="s">
        <v>39</v>
      </c>
      <c r="D10" s="213">
        <v>20</v>
      </c>
      <c r="E10" s="5"/>
      <c r="F10" s="210">
        <f t="shared" si="0"/>
        <v>0</v>
      </c>
    </row>
    <row r="11" spans="1:6" ht="15">
      <c r="A11" s="81"/>
      <c r="B11" s="211" t="s">
        <v>159</v>
      </c>
      <c r="C11" s="208" t="s">
        <v>8</v>
      </c>
      <c r="D11" s="209">
        <v>127</v>
      </c>
      <c r="E11" s="5"/>
      <c r="F11" s="210">
        <f t="shared" si="0"/>
        <v>0</v>
      </c>
    </row>
    <row r="12" spans="1:6" ht="30" customHeight="1">
      <c r="A12" s="81"/>
      <c r="B12" s="207" t="s">
        <v>144</v>
      </c>
      <c r="C12" s="208" t="s">
        <v>8</v>
      </c>
      <c r="D12" s="209">
        <v>127</v>
      </c>
      <c r="E12" s="5"/>
      <c r="F12" s="210">
        <f t="shared" si="0"/>
        <v>0</v>
      </c>
    </row>
    <row r="13" spans="1:6" ht="48.5">
      <c r="A13" s="81"/>
      <c r="B13" s="207" t="s">
        <v>196</v>
      </c>
      <c r="C13" s="208" t="s">
        <v>39</v>
      </c>
      <c r="D13" s="209">
        <v>1</v>
      </c>
      <c r="E13" s="5"/>
      <c r="F13" s="210">
        <f t="shared" si="0"/>
        <v>0</v>
      </c>
    </row>
    <row r="14" spans="1:6" ht="15">
      <c r="A14" s="81"/>
      <c r="B14" s="207" t="s">
        <v>145</v>
      </c>
      <c r="C14" s="208" t="s">
        <v>39</v>
      </c>
      <c r="D14" s="209">
        <v>2</v>
      </c>
      <c r="E14" s="5"/>
      <c r="F14" s="210">
        <f t="shared" si="0"/>
        <v>0</v>
      </c>
    </row>
    <row r="15" spans="1:6" ht="31" customHeight="1" thickBot="1">
      <c r="A15" s="81"/>
      <c r="B15" s="315" t="s">
        <v>207</v>
      </c>
      <c r="C15" s="316"/>
      <c r="D15" s="316"/>
      <c r="E15" s="317"/>
      <c r="F15" s="214">
        <f>SUM(F4:F14)</f>
        <v>0</v>
      </c>
    </row>
    <row r="16" spans="1:6" ht="27.65" customHeight="1" thickBot="1">
      <c r="A16" s="81"/>
      <c r="B16" s="315" t="s">
        <v>205</v>
      </c>
      <c r="C16" s="316"/>
      <c r="D16" s="316"/>
      <c r="E16" s="317"/>
      <c r="F16" s="215">
        <f>F15*4</f>
        <v>0</v>
      </c>
    </row>
    <row r="17" spans="1:6" ht="15">
      <c r="A17" s="81"/>
      <c r="B17" s="81"/>
      <c r="C17" s="81"/>
      <c r="D17" s="81"/>
      <c r="E17" s="81"/>
      <c r="F17" s="81"/>
    </row>
    <row r="18" spans="1:6" ht="26.15" customHeight="1">
      <c r="A18" s="81"/>
      <c r="B18" s="318" t="s">
        <v>218</v>
      </c>
      <c r="C18" s="318"/>
      <c r="D18" s="318"/>
      <c r="E18" s="318"/>
      <c r="F18" s="318"/>
    </row>
    <row r="19" spans="1:6" ht="15">
      <c r="A19" s="81"/>
      <c r="B19" s="85" t="s">
        <v>233</v>
      </c>
      <c r="C19" s="216"/>
      <c r="D19" s="216"/>
      <c r="E19" s="216"/>
      <c r="F19" s="216"/>
    </row>
    <row r="20" spans="1:6" ht="16" customHeight="1">
      <c r="A20" s="81"/>
      <c r="B20" s="319" t="s">
        <v>220</v>
      </c>
      <c r="C20" s="319"/>
      <c r="D20" s="319"/>
      <c r="E20" s="319"/>
      <c r="F20" s="319"/>
    </row>
    <row r="21" spans="1:6" ht="15">
      <c r="A21" s="81"/>
      <c r="B21" s="81"/>
      <c r="C21" s="81"/>
      <c r="D21" s="81"/>
      <c r="E21" s="81"/>
      <c r="F21" s="81"/>
    </row>
    <row r="22" spans="1:6" ht="15">
      <c r="A22" s="81"/>
      <c r="B22" s="81"/>
      <c r="C22" s="81"/>
      <c r="D22" s="81"/>
      <c r="E22" s="81"/>
      <c r="F22" s="81"/>
    </row>
  </sheetData>
  <sheetProtection algorithmName="SHA-512" hashValue="xFmd0r27Sbo8c8cKks3GVXpdckWNbQ9zJW/00mffJy2f8Aost2Es+ce+IXuIzeTA4qA2MRqGK210Z5Ls9TEMzg==" saltValue="TN5dinEOHpvUyxUbFkauGA==" spinCount="100000" sheet="1" objects="1" scenarios="1"/>
  <mergeCells count="5">
    <mergeCell ref="B2:F2"/>
    <mergeCell ref="B16:E16"/>
    <mergeCell ref="B18:F18"/>
    <mergeCell ref="B15:E15"/>
    <mergeCell ref="B20:F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 topLeftCell="A1">
      <selection activeCell="B12" sqref="B12"/>
    </sheetView>
  </sheetViews>
  <sheetFormatPr defaultColWidth="9.140625" defaultRowHeight="15"/>
  <cols>
    <col min="1" max="1" width="57.8515625" style="20" customWidth="1"/>
    <col min="2" max="2" width="8.7109375" style="20" customWidth="1"/>
    <col min="3" max="3" width="16.00390625" style="20" customWidth="1"/>
    <col min="4" max="4" width="15.28125" style="20" customWidth="1"/>
    <col min="5" max="5" width="22.140625" style="20" customWidth="1"/>
    <col min="6" max="16384" width="8.7109375" style="20" customWidth="1"/>
  </cols>
  <sheetData>
    <row r="1" ht="15" thickBot="1">
      <c r="E1" s="203" t="s">
        <v>170</v>
      </c>
    </row>
    <row r="2" spans="1:9" ht="18.5" thickBot="1">
      <c r="A2" s="320" t="s">
        <v>184</v>
      </c>
      <c r="B2" s="321"/>
      <c r="C2" s="321"/>
      <c r="D2" s="321"/>
      <c r="E2" s="322"/>
      <c r="F2" s="217"/>
      <c r="G2" s="218"/>
      <c r="H2" s="218"/>
      <c r="I2" s="218"/>
    </row>
    <row r="3" ht="15" thickBot="1"/>
    <row r="4" spans="1:5" ht="15">
      <c r="A4" s="267" t="s">
        <v>121</v>
      </c>
      <c r="B4" s="267" t="s">
        <v>2</v>
      </c>
      <c r="C4" s="267" t="s">
        <v>165</v>
      </c>
      <c r="D4" s="267" t="s">
        <v>134</v>
      </c>
      <c r="E4" s="277" t="s">
        <v>166</v>
      </c>
    </row>
    <row r="5" spans="1:5" ht="15">
      <c r="A5" s="268" t="s">
        <v>135</v>
      </c>
      <c r="B5" s="268"/>
      <c r="C5" s="268"/>
      <c r="D5" s="268"/>
      <c r="E5" s="323"/>
    </row>
    <row r="6" spans="1:5" ht="15" thickBot="1">
      <c r="A6" s="269" t="s">
        <v>167</v>
      </c>
      <c r="B6" s="269" t="s">
        <v>8</v>
      </c>
      <c r="C6" s="269">
        <v>256</v>
      </c>
      <c r="D6" s="269"/>
      <c r="E6" s="324">
        <v>0</v>
      </c>
    </row>
    <row r="7" spans="1:5" ht="24.5" thickBot="1">
      <c r="A7" s="40" t="s">
        <v>197</v>
      </c>
      <c r="B7" s="219" t="s">
        <v>168</v>
      </c>
      <c r="C7" s="219">
        <v>52</v>
      </c>
      <c r="D7" s="228"/>
      <c r="E7" s="220">
        <f>C7*D7</f>
        <v>0</v>
      </c>
    </row>
    <row r="8" spans="1:6" ht="15.5">
      <c r="A8" s="221" t="s">
        <v>208</v>
      </c>
      <c r="B8" s="222"/>
      <c r="C8" s="222"/>
      <c r="D8" s="223"/>
      <c r="E8" s="224">
        <f>SUM(E7:E7)</f>
        <v>0</v>
      </c>
      <c r="F8" s="225"/>
    </row>
    <row r="9" spans="1:6" ht="18.5" thickBot="1">
      <c r="A9" s="174" t="s">
        <v>227</v>
      </c>
      <c r="B9" s="175"/>
      <c r="C9" s="175"/>
      <c r="D9" s="176"/>
      <c r="E9" s="226">
        <f>E8*4</f>
        <v>0</v>
      </c>
      <c r="F9" s="227"/>
    </row>
    <row r="10" ht="15">
      <c r="A10" s="84" t="s">
        <v>217</v>
      </c>
    </row>
    <row r="12" ht="15">
      <c r="G12" s="86"/>
    </row>
  </sheetData>
  <sheetProtection algorithmName="SHA-512" hashValue="pt4dJ4VOsIJ6eCtwQX/OznBhViqo1rsjJwlpr4RjA3JXbgnG4tC4mZy1tJDhjw5lESqX+on0xVTPrnIWgQ51Gw==" saltValue="EHyldFvpIClK0m/AO+9ifg==" spinCount="100000" sheet="1" objects="1" scenarios="1"/>
  <mergeCells count="6">
    <mergeCell ref="A2:E2"/>
    <mergeCell ref="C4:C6"/>
    <mergeCell ref="A4:A6"/>
    <mergeCell ref="B4:B6"/>
    <mergeCell ref="D4:D6"/>
    <mergeCell ref="E4:E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2022-12-23T14:16:35Z</dcterms:modified>
  <cp:category/>
  <cp:version/>
  <cp:contentType/>
  <cp:contentStatus/>
</cp:coreProperties>
</file>