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90" windowWidth="15210" windowHeight="13110"/>
  </bookViews>
  <sheets>
    <sheet name="List1" sheetId="1" r:id="rId1"/>
    <sheet name="List2" sheetId="2" r:id="rId2"/>
    <sheet name="List3" sheetId="3" r:id="rId3"/>
    <sheet name="List4" sheetId="4" r:id="rId4"/>
  </sheets>
  <calcPr calcId="145621"/>
</workbook>
</file>

<file path=xl/calcChain.xml><?xml version="1.0" encoding="utf-8"?>
<calcChain xmlns="http://schemas.openxmlformats.org/spreadsheetml/2006/main">
  <c r="G22" i="1" l="1"/>
  <c r="G21" i="1"/>
  <c r="G20" i="1"/>
  <c r="F56" i="1"/>
  <c r="F55" i="1"/>
  <c r="F54" i="1"/>
  <c r="F53" i="1"/>
  <c r="F52" i="1"/>
  <c r="F51" i="1"/>
  <c r="F50" i="1"/>
  <c r="F49" i="1"/>
  <c r="F42" i="1"/>
  <c r="F41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19" i="1"/>
  <c r="F18" i="1"/>
  <c r="F17" i="1"/>
  <c r="F16" i="1"/>
  <c r="F15" i="1"/>
  <c r="G36" i="1" l="1"/>
  <c r="G35" i="1"/>
  <c r="G33" i="1" l="1"/>
  <c r="G34" i="1" l="1"/>
  <c r="G32" i="1"/>
  <c r="G31" i="1"/>
  <c r="G30" i="1"/>
  <c r="G29" i="1"/>
  <c r="G28" i="1"/>
  <c r="G27" i="1"/>
  <c r="G26" i="1"/>
  <c r="G25" i="1"/>
  <c r="G24" i="1"/>
  <c r="G23" i="1"/>
  <c r="G19" i="1"/>
  <c r="G18" i="1"/>
  <c r="G17" i="1"/>
  <c r="G16" i="1"/>
  <c r="G15" i="1"/>
  <c r="G56" i="1"/>
  <c r="G55" i="1"/>
  <c r="G54" i="1"/>
  <c r="G53" i="1"/>
  <c r="G52" i="1"/>
  <c r="G51" i="1"/>
  <c r="G50" i="1"/>
  <c r="G49" i="1"/>
  <c r="G42" i="1"/>
  <c r="G41" i="1"/>
  <c r="G37" i="1" l="1"/>
  <c r="G7" i="1" s="1"/>
  <c r="G43" i="1"/>
  <c r="G8" i="1" s="1"/>
  <c r="G57" i="1"/>
  <c r="G9" i="1" s="1"/>
  <c r="G10" i="1" l="1"/>
</calcChain>
</file>

<file path=xl/sharedStrings.xml><?xml version="1.0" encoding="utf-8"?>
<sst xmlns="http://schemas.openxmlformats.org/spreadsheetml/2006/main" count="108" uniqueCount="69">
  <si>
    <t>Obchodní firma uchazeče</t>
  </si>
  <si>
    <t>IČO</t>
  </si>
  <si>
    <t>SKUPINA 1</t>
  </si>
  <si>
    <t>SKUPINA 2</t>
  </si>
  <si>
    <t>SKUPINA 3</t>
  </si>
  <si>
    <t xml:space="preserve">SKUPINA 1 </t>
  </si>
  <si>
    <t>č.pol.</t>
  </si>
  <si>
    <t>Popis položky</t>
  </si>
  <si>
    <t>jednotka</t>
  </si>
  <si>
    <t>počet.jednotek</t>
  </si>
  <si>
    <t>jedn. cena v Kč bez DPH</t>
  </si>
  <si>
    <t>kpl</t>
  </si>
  <si>
    <t>Vypracování ZOV</t>
  </si>
  <si>
    <t>ks</t>
  </si>
  <si>
    <t xml:space="preserve">SKUPINA 2 </t>
  </si>
  <si>
    <t xml:space="preserve">Profylaktická prohlídka dle požadavku  výrobce </t>
  </si>
  <si>
    <t xml:space="preserve">kpl /1 prohlídka </t>
  </si>
  <si>
    <t>kpl /1 kontrola</t>
  </si>
  <si>
    <t>Mimozáruční oprava prováděná  v době od 6.00 do 22:00 hod.  ***</t>
  </si>
  <si>
    <t>hodina</t>
  </si>
  <si>
    <t>Mimozáruční oprava  prováděná v době od  22:00 do 6:00 hod. a ve dnech prac.klidu ***</t>
  </si>
  <si>
    <t>Výjezd technika/ků do ústředí ČNB  k provedení pozáruční opravy
v době od 6:00 do 22:00 hod.****</t>
  </si>
  <si>
    <t>počet.jednotek **</t>
  </si>
  <si>
    <t xml:space="preserve">Popis položky </t>
  </si>
  <si>
    <t>Výjezd technika/ků do ústředí ČNB k provedení mimozáruční opravy  v  době od 6:00 do 22:00 hod. ***</t>
  </si>
  <si>
    <t>Pozáruční oprava prováděná v době od 6:00 do 22:00 hod.  ****</t>
  </si>
  <si>
    <t>Pozáruční oprava  prováděná v době od  22:00 do 6:00 hod. a ve dnech prac.klidu ****</t>
  </si>
  <si>
    <t>Vypracování DSP</t>
  </si>
  <si>
    <t>Provedení komplexní zkoušky, ověřovacího provozu a ověření výkonových parametrů.</t>
  </si>
  <si>
    <t>Celková nabídková cena (součet řádků SKUPINA 1 až 3) v EUR bez DPH</t>
  </si>
  <si>
    <t>cena celkem v EUR bez DPH</t>
  </si>
  <si>
    <t>jedn. cena v EUR bez DPH</t>
  </si>
  <si>
    <t>Doprava a umístění nových prvků CH2 na místo montáže. Cena musí zahrnovat i vyřízení případných záborů veřejného prostranství, správní poplatky za zábory nebo vyřízení dalších potřebných povolení a uhrazení poplatků, které budou nutné pro úspěšné plnění.</t>
  </si>
  <si>
    <t>Ekologická likvidace všech demontovaných prvků CH2</t>
  </si>
  <si>
    <t>Demontáž, odvoz stávajících BCHJ, FC a čerpadel</t>
  </si>
  <si>
    <t>Vypracování detailního položkového soupisu prací a dodávek, včetně jejich ocenění s použitím jednotkových cen.</t>
  </si>
  <si>
    <t>Dodávka nových BCHJ</t>
  </si>
  <si>
    <t>Dodávka nových FC</t>
  </si>
  <si>
    <t>Veškeré nutné revize a zkoušky vyžadované v souladu s právními předpisy ČR, platnými ČSN, EN a výrobcem (např.tlak. zkouška, revize elektro,  dodání certifikátů) potřebné pro zprovoznění díla.</t>
  </si>
  <si>
    <t xml:space="preserve">Stavební úpravy (např. pergola, nosné rámy, izolátory chvění, ochranné a pomocné konstrukce, stavební přípomoci….) potřebné pro zprovoznění díla. </t>
  </si>
  <si>
    <t>Vypracování DPS a potřebné dílenské dokumentace</t>
  </si>
  <si>
    <t>jednotková cena obsahuje veškeré nutné náklady k provedení vč. dopravy</t>
  </si>
  <si>
    <t>Adresa sídla nebo místa podnikání</t>
  </si>
  <si>
    <t>Dodávka nových čerpadel</t>
  </si>
  <si>
    <t xml:space="preserve">Dodávka SW včetně instalace a zprovoznění a zákl. uživ. nastavení a dokumentace </t>
  </si>
  <si>
    <t xml:space="preserve">**)Dodavatel doplní počet profylaktických prohlídek a kontrol požadovaných na zákl. zákona č. 86/2002 Sb. v závislosti na obsahu chladiva v jednotlivých okruzích, za období 48 měsíců. Zvolené časové období je stanoveno pouze za účelem porovnání nabídek, smlouva s vybraným uchazečem bude uzavřena na dobu neurčitou.    </t>
  </si>
  <si>
    <t xml:space="preserve">Dodávka a realizace lokálního ISŘ a přípojky do ISŘ budovy </t>
  </si>
  <si>
    <t xml:space="preserve">Dodávka a realizace silnoproudých rozvodů </t>
  </si>
  <si>
    <t>Zajištění kolaudace stavby, resp. souhlasu s užíváním,  vč. úhrady veškerých správních poplatků a  dalších nákladů spojených s vyřízením.*</t>
  </si>
  <si>
    <t xml:space="preserve">Kontrola těsnosti chladicích okruhů dle zák. č.86/2002 Sb.  </t>
  </si>
  <si>
    <t>Školení</t>
  </si>
  <si>
    <t>Zajištění stavebního povolení nebo ohlášení stavby, včetně vypracování potřebné dokumentace a projednání s dotčenými úřady včetně úhrady veškerých správních poplatků a dalších nákladů spojených s vyřízením.*</t>
  </si>
  <si>
    <t xml:space="preserve">Dodavatel vyplní pouze žlutá pole, přičemž cenu nových BCHJ, FC a čerpadel (položky č. 6 až 8) uvede v EUR bez DPH  a ceny ostatních položek v Kč bez DPH.                                                                                                                                                                                     Dodavatel uvede jednotlivé ceny s přesností na dvě desetinná místa!   
</t>
  </si>
  <si>
    <t>Montáž nových BCHJ, FC, čerpadel a dodávka a montáž ostatních komponentů (včetně kalorimetů) zasahujících do rozvodu chladu, včetně veškerého materiálu pro montáž, usazení a ostatních nákladů pro úspěšnou kompletní montáž.</t>
  </si>
  <si>
    <t>Ostatní jinde neuvedené činnosti potřebné k řádnému plnění</t>
  </si>
  <si>
    <t>Celkem za SKUPINU 1 (součet položek 1 až 22)</t>
  </si>
  <si>
    <t>Cena celkem za SKUPINU 2 (součet položek 23 a 24)</t>
  </si>
  <si>
    <t>Cena celkem za SKUPINU 3  (součet položek 25 až 32)</t>
  </si>
  <si>
    <t xml:space="preserve">***)Pro položky  25 až 28  je stanoveno  předpokládané množství hodin a výjezdů za období 36 měsíců (délka trvání  záruky) a vychází z předpokládaného čerpání zadavatelem. Zadavatel si vyhrazuje právo uvedená množství čerpat dle svých relných potřeb, tj. přečerpat, nedočerpat či vůbec nečerpat; skutečný počet se tak může od předpokládaného počtu hodin a výjezdů lišit. </t>
  </si>
  <si>
    <t xml:space="preserve">****)Pro položky  29 až 32 je stanoveno předpokládané množství hodin a výjezdů za období 12 měsíců, které zbývají do 48 měsíců (smlouva s vybraným uchazečem bude uzavřena na dobu neurčitou) a je uvedeno pouze za účelem porovnání nabídek, přičemž vychází z předpokládaného čerpání zadavatelem. Zadavatel si vyhrazuje právo uvedená množství čerpat dle svých potřeb, tj. přečerpat, nedočerpat či vůbec nečerpat; skutečný počet se tak může od předpokládaného počtu hodin a výjezdů lišit. </t>
  </si>
  <si>
    <t>ks/1 výjezd</t>
  </si>
  <si>
    <t>SW licence (za komplet se považuje takový počet licencí, který je nezbytný pro bezproblémové fungování systému chlazení).</t>
  </si>
  <si>
    <t>Příloha č. 3 ZD - Cenová tabulka</t>
  </si>
  <si>
    <t>Výjezd obsahuje veškeré náklady tzn. náklady na dopravu a čas strávený na ceště</t>
  </si>
  <si>
    <t>Výjezd technika/ků do ústředí ČNB  k provedení mimozáruční opravy v době od 22:00 do  6:00 hod.nebo ve dnech prac.klidu. ***</t>
  </si>
  <si>
    <t>Výjezd technika/ků do ústředí ČNB  k provedení pozáruční opravy v době od 22:00 do  6:00 hod.nebo ve dnech prac.klidu. ****</t>
  </si>
  <si>
    <t xml:space="preserve">*)Položky č. 3 a 18 dodavatel VYPLNÍ POVINNĚ!!! (pro případ, že z jím navrženého technického řešení v DPS nebo ZOV vyplyne nutnost zajistit stavební povolení nebo ohlášení stavby, popř. kolaudaci). V případě, že ve skutečnosti nebude stavebního povolení ani oznámení, popř. kolaudace či souhlas s užíváním potřeba, uchazeči bude uhrazena cena plnění BEZ POLOŽEK Č. 3 a 18.  </t>
  </si>
  <si>
    <t>cnb</t>
  </si>
  <si>
    <t xml:space="preserve">kurz Kč/EUR ke dni zahájení zadávacího řízení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</si>
</sst>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0"/>
      <name val="Arial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3" fillId="2" borderId="1" xfId="0" applyFont="1" applyFill="1" applyBorder="1"/>
    <xf numFmtId="0" fontId="0" fillId="2" borderId="2" xfId="0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Border="1" applyAlignment="1"/>
    <xf numFmtId="0" fontId="3" fillId="3" borderId="3" xfId="0" applyFont="1" applyFill="1" applyBorder="1"/>
    <xf numFmtId="0" fontId="0" fillId="3" borderId="4" xfId="0" applyFill="1" applyBorder="1"/>
    <xf numFmtId="0" fontId="0" fillId="3" borderId="4" xfId="0" applyFill="1" applyBorder="1" applyAlignment="1"/>
    <xf numFmtId="0" fontId="0" fillId="3" borderId="5" xfId="0" applyFill="1" applyBorder="1" applyAlignment="1"/>
    <xf numFmtId="0" fontId="0" fillId="4" borderId="7" xfId="0" applyFill="1" applyBorder="1"/>
    <xf numFmtId="0" fontId="1" fillId="0" borderId="9" xfId="0" applyFont="1" applyFill="1" applyBorder="1"/>
    <xf numFmtId="0" fontId="0" fillId="0" borderId="10" xfId="0" applyFill="1" applyBorder="1"/>
    <xf numFmtId="0" fontId="0" fillId="0" borderId="10" xfId="0" applyFill="1" applyBorder="1" applyAlignment="1"/>
    <xf numFmtId="0" fontId="0" fillId="0" borderId="11" xfId="0" applyBorder="1" applyAlignment="1"/>
    <xf numFmtId="0" fontId="0" fillId="3" borderId="0" xfId="0" applyFill="1"/>
    <xf numFmtId="0" fontId="0" fillId="3" borderId="1" xfId="0" applyFill="1" applyBorder="1"/>
    <xf numFmtId="0" fontId="0" fillId="0" borderId="1" xfId="0" applyBorder="1"/>
    <xf numFmtId="0" fontId="0" fillId="3" borderId="1" xfId="0" applyFill="1" applyBorder="1" applyAlignment="1">
      <alignment wrapText="1"/>
    </xf>
    <xf numFmtId="0" fontId="0" fillId="2" borderId="1" xfId="0" applyFill="1" applyBorder="1"/>
    <xf numFmtId="0" fontId="0" fillId="4" borderId="0" xfId="0" applyFill="1"/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2" fillId="4" borderId="6" xfId="0" applyFont="1" applyFill="1" applyBorder="1"/>
    <xf numFmtId="0" fontId="0" fillId="0" borderId="0" xfId="0" applyFill="1"/>
    <xf numFmtId="4" fontId="0" fillId="2" borderId="1" xfId="0" applyNumberFormat="1" applyFill="1" applyBorder="1"/>
    <xf numFmtId="0" fontId="0" fillId="5" borderId="0" xfId="0" applyFill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4" fontId="0" fillId="0" borderId="1" xfId="0" applyNumberFormat="1" applyBorder="1"/>
    <xf numFmtId="4" fontId="2" fillId="4" borderId="13" xfId="0" applyNumberFormat="1" applyFont="1" applyFill="1" applyBorder="1"/>
    <xf numFmtId="4" fontId="0" fillId="0" borderId="0" xfId="0" applyNumberFormat="1"/>
    <xf numFmtId="4" fontId="0" fillId="3" borderId="14" xfId="0" applyNumberFormat="1" applyFill="1" applyBorder="1" applyAlignment="1"/>
    <xf numFmtId="4" fontId="1" fillId="0" borderId="15" xfId="0" applyNumberFormat="1" applyFont="1" applyBorder="1" applyAlignment="1"/>
    <xf numFmtId="0" fontId="9" fillId="3" borderId="1" xfId="0" applyFont="1" applyFill="1" applyBorder="1" applyAlignment="1">
      <alignment wrapText="1"/>
    </xf>
    <xf numFmtId="0" fontId="4" fillId="0" borderId="1" xfId="0" applyFont="1" applyBorder="1"/>
    <xf numFmtId="4" fontId="0" fillId="0" borderId="1" xfId="0" applyNumberFormat="1" applyFill="1" applyBorder="1"/>
    <xf numFmtId="4" fontId="0" fillId="6" borderId="1" xfId="0" applyNumberFormat="1" applyFill="1" applyBorder="1"/>
    <xf numFmtId="0" fontId="4" fillId="0" borderId="1" xfId="0" applyFont="1" applyFill="1" applyBorder="1" applyAlignment="1">
      <alignment horizontal="justify" vertical="top"/>
    </xf>
    <xf numFmtId="0" fontId="0" fillId="7" borderId="10" xfId="0" applyFill="1" applyBorder="1" applyAlignment="1"/>
    <xf numFmtId="0" fontId="4" fillId="0" borderId="1" xfId="0" applyFont="1" applyBorder="1" applyAlignment="1">
      <alignment shrinkToFit="1"/>
    </xf>
    <xf numFmtId="0" fontId="7" fillId="0" borderId="11" xfId="0" applyFont="1" applyBorder="1" applyAlignment="1"/>
    <xf numFmtId="0" fontId="4" fillId="4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Fill="1" applyBorder="1"/>
    <xf numFmtId="4" fontId="2" fillId="5" borderId="13" xfId="0" applyNumberFormat="1" applyFont="1" applyFill="1" applyBorder="1"/>
    <xf numFmtId="2" fontId="2" fillId="7" borderId="12" xfId="1" applyNumberFormat="1" applyFont="1" applyFill="1" applyBorder="1"/>
    <xf numFmtId="0" fontId="0" fillId="8" borderId="0" xfId="0" applyFill="1" applyBorder="1"/>
    <xf numFmtId="0" fontId="4" fillId="0" borderId="0" xfId="0" applyFont="1"/>
    <xf numFmtId="0" fontId="4" fillId="5" borderId="1" xfId="0" applyFont="1" applyFill="1" applyBorder="1" applyAlignment="1">
      <alignment horizontal="left" wrapText="1"/>
    </xf>
    <xf numFmtId="0" fontId="3" fillId="9" borderId="6" xfId="0" applyFont="1" applyFill="1" applyBorder="1"/>
    <xf numFmtId="0" fontId="0" fillId="9" borderId="7" xfId="0" applyFill="1" applyBorder="1"/>
    <xf numFmtId="0" fontId="0" fillId="9" borderId="7" xfId="0" applyFill="1" applyBorder="1" applyAlignment="1"/>
    <xf numFmtId="0" fontId="0" fillId="9" borderId="8" xfId="0" applyFill="1" applyBorder="1" applyAlignment="1"/>
    <xf numFmtId="4" fontId="0" fillId="9" borderId="14" xfId="0" applyNumberFormat="1" applyFill="1" applyBorder="1" applyAlignment="1"/>
    <xf numFmtId="0" fontId="6" fillId="10" borderId="6" xfId="0" applyFont="1" applyFill="1" applyBorder="1"/>
    <xf numFmtId="0" fontId="4" fillId="10" borderId="7" xfId="0" applyFont="1" applyFill="1" applyBorder="1"/>
    <xf numFmtId="0" fontId="4" fillId="10" borderId="7" xfId="0" applyFont="1" applyFill="1" applyBorder="1" applyAlignment="1"/>
    <xf numFmtId="0" fontId="4" fillId="10" borderId="8" xfId="0" applyFont="1" applyFill="1" applyBorder="1" applyAlignment="1"/>
    <xf numFmtId="0" fontId="4" fillId="10" borderId="15" xfId="0" applyFont="1" applyFill="1" applyBorder="1" applyAlignment="1"/>
    <xf numFmtId="4" fontId="0" fillId="10" borderId="14" xfId="0" applyNumberFormat="1" applyFill="1" applyBorder="1" applyAlignment="1"/>
    <xf numFmtId="0" fontId="0" fillId="10" borderId="7" xfId="0" applyFill="1" applyBorder="1" applyAlignment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2" fillId="5" borderId="6" xfId="0" applyFont="1" applyFill="1" applyBorder="1" applyAlignment="1"/>
    <xf numFmtId="0" fontId="0" fillId="0" borderId="7" xfId="0" applyBorder="1" applyAlignment="1"/>
    <xf numFmtId="0" fontId="0" fillId="0" borderId="18" xfId="0" applyBorder="1" applyAlignment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/>
    <xf numFmtId="0" fontId="0" fillId="0" borderId="17" xfId="0" applyBorder="1" applyAlignment="1"/>
    <xf numFmtId="0" fontId="0" fillId="0" borderId="16" xfId="0" applyBorder="1" applyAlignment="1"/>
    <xf numFmtId="0" fontId="0" fillId="2" borderId="2" xfId="0" applyFill="1" applyBorder="1" applyAlignment="1"/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horizontal="left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view="pageBreakPreview" topLeftCell="A40" zoomScaleNormal="110" zoomScaleSheetLayoutView="100" workbookViewId="0">
      <selection activeCell="F12" sqref="F12"/>
    </sheetView>
  </sheetViews>
  <sheetFormatPr defaultRowHeight="12.75" x14ac:dyDescent="0.2"/>
  <cols>
    <col min="1" max="1" width="7" customWidth="1"/>
    <col min="2" max="2" width="26.42578125" customWidth="1"/>
    <col min="3" max="3" width="8.7109375" customWidth="1"/>
    <col min="4" max="4" width="15.7109375" customWidth="1"/>
    <col min="5" max="6" width="22.28515625" customWidth="1"/>
    <col min="7" max="7" width="26" customWidth="1"/>
  </cols>
  <sheetData>
    <row r="1" spans="1:7" ht="18.75" x14ac:dyDescent="0.3">
      <c r="B1" s="1"/>
      <c r="F1" s="71" t="s">
        <v>62</v>
      </c>
      <c r="G1" s="72"/>
    </row>
    <row r="2" spans="1:7" ht="45.75" customHeight="1" x14ac:dyDescent="0.25">
      <c r="B2" s="78" t="s">
        <v>52</v>
      </c>
      <c r="C2" s="79"/>
      <c r="D2" s="79"/>
      <c r="E2" s="79"/>
      <c r="F2" s="79"/>
      <c r="G2" s="79"/>
    </row>
    <row r="3" spans="1:7" ht="7.5" customHeight="1" x14ac:dyDescent="0.2"/>
    <row r="4" spans="1:7" ht="15" x14ac:dyDescent="0.25">
      <c r="B4" s="2" t="s">
        <v>0</v>
      </c>
      <c r="C4" s="3" t="s">
        <v>1</v>
      </c>
      <c r="D4" s="80" t="s">
        <v>42</v>
      </c>
      <c r="E4" s="81"/>
      <c r="F4" s="81"/>
      <c r="G4" s="82"/>
    </row>
    <row r="5" spans="1:7" ht="15" x14ac:dyDescent="0.25">
      <c r="B5" s="4" t="s">
        <v>67</v>
      </c>
      <c r="C5" s="5"/>
      <c r="D5" s="83"/>
      <c r="E5" s="81"/>
      <c r="F5" s="81"/>
      <c r="G5" s="82"/>
    </row>
    <row r="6" spans="1:7" ht="9" customHeight="1" thickBot="1" x14ac:dyDescent="0.3">
      <c r="B6" s="6"/>
      <c r="C6" s="7"/>
      <c r="D6" s="8"/>
      <c r="E6" s="9"/>
      <c r="F6" s="9"/>
      <c r="G6" s="9"/>
    </row>
    <row r="7" spans="1:7" ht="15.75" thickBot="1" x14ac:dyDescent="0.3">
      <c r="B7" s="10" t="s">
        <v>2</v>
      </c>
      <c r="C7" s="11"/>
      <c r="D7" s="12"/>
      <c r="E7" s="13"/>
      <c r="F7" s="13"/>
      <c r="G7" s="41">
        <f>ROUND(+G37,2)</f>
        <v>0</v>
      </c>
    </row>
    <row r="8" spans="1:7" ht="15.75" thickBot="1" x14ac:dyDescent="0.3">
      <c r="B8" s="59" t="s">
        <v>3</v>
      </c>
      <c r="C8" s="60"/>
      <c r="D8" s="61"/>
      <c r="E8" s="62"/>
      <c r="F8" s="62"/>
      <c r="G8" s="63">
        <f>ROUND(+G43,2)</f>
        <v>0</v>
      </c>
    </row>
    <row r="9" spans="1:7" ht="15.75" thickBot="1" x14ac:dyDescent="0.3">
      <c r="B9" s="64" t="s">
        <v>4</v>
      </c>
      <c r="C9" s="65"/>
      <c r="D9" s="66"/>
      <c r="E9" s="67"/>
      <c r="F9" s="68"/>
      <c r="G9" s="69">
        <f>ROUND(+G57,2)</f>
        <v>0</v>
      </c>
    </row>
    <row r="10" spans="1:7" ht="19.5" thickBot="1" x14ac:dyDescent="0.35">
      <c r="B10" s="15" t="s">
        <v>29</v>
      </c>
      <c r="C10" s="16"/>
      <c r="D10" s="17"/>
      <c r="E10" s="18"/>
      <c r="F10" s="50"/>
      <c r="G10" s="42">
        <f>ROUND(SUM(G7:G9),2)</f>
        <v>0</v>
      </c>
    </row>
    <row r="11" spans="1:7" ht="6.75" customHeight="1" x14ac:dyDescent="0.25">
      <c r="B11" s="6"/>
      <c r="C11" s="7"/>
      <c r="D11" s="8"/>
      <c r="E11" s="9"/>
      <c r="F11" s="9"/>
      <c r="G11" s="9"/>
    </row>
    <row r="12" spans="1:7" ht="26.25" customHeight="1" x14ac:dyDescent="0.2">
      <c r="B12" s="47" t="s">
        <v>68</v>
      </c>
      <c r="C12" s="53">
        <v>27.47</v>
      </c>
    </row>
    <row r="13" spans="1:7" ht="18" customHeight="1" x14ac:dyDescent="0.2">
      <c r="A13" s="19" t="s">
        <v>5</v>
      </c>
      <c r="B13" s="19"/>
    </row>
    <row r="14" spans="1:7" ht="25.5" customHeight="1" x14ac:dyDescent="0.2">
      <c r="A14" s="20" t="s">
        <v>6</v>
      </c>
      <c r="B14" s="20" t="s">
        <v>7</v>
      </c>
      <c r="C14" s="21" t="s">
        <v>8</v>
      </c>
      <c r="D14" s="21" t="s">
        <v>9</v>
      </c>
      <c r="E14" s="21" t="s">
        <v>10</v>
      </c>
      <c r="F14" s="49" t="s">
        <v>31</v>
      </c>
      <c r="G14" s="21" t="s">
        <v>30</v>
      </c>
    </row>
    <row r="15" spans="1:7" ht="25.5" x14ac:dyDescent="0.2">
      <c r="A15" s="20">
        <v>1</v>
      </c>
      <c r="B15" s="35" t="s">
        <v>40</v>
      </c>
      <c r="C15" s="21" t="s">
        <v>11</v>
      </c>
      <c r="D15" s="21">
        <v>1</v>
      </c>
      <c r="E15" s="30"/>
      <c r="F15" s="45">
        <f>ROUND(E15/$C$12,2)</f>
        <v>0</v>
      </c>
      <c r="G15" s="38">
        <f t="shared" ref="G15:G28" si="0">+D15*F15</f>
        <v>0</v>
      </c>
    </row>
    <row r="16" spans="1:7" x14ac:dyDescent="0.2">
      <c r="A16" s="20">
        <v>2</v>
      </c>
      <c r="B16" s="22" t="s">
        <v>12</v>
      </c>
      <c r="C16" s="21" t="s">
        <v>11</v>
      </c>
      <c r="D16" s="21">
        <v>1</v>
      </c>
      <c r="E16" s="30"/>
      <c r="F16" s="45">
        <f t="shared" ref="F16:F19" si="1">ROUND(E16/$C$12,2)</f>
        <v>0</v>
      </c>
      <c r="G16" s="38">
        <f t="shared" si="0"/>
        <v>0</v>
      </c>
    </row>
    <row r="17" spans="1:7" ht="116.25" customHeight="1" x14ac:dyDescent="0.2">
      <c r="A17" s="20">
        <v>3</v>
      </c>
      <c r="B17" s="37" t="s">
        <v>51</v>
      </c>
      <c r="C17" s="21" t="s">
        <v>11</v>
      </c>
      <c r="D17" s="21">
        <v>1</v>
      </c>
      <c r="E17" s="30"/>
      <c r="F17" s="45">
        <f t="shared" si="1"/>
        <v>0</v>
      </c>
      <c r="G17" s="38">
        <f t="shared" si="0"/>
        <v>0</v>
      </c>
    </row>
    <row r="18" spans="1:7" ht="50.25" customHeight="1" x14ac:dyDescent="0.2">
      <c r="A18" s="20">
        <v>4</v>
      </c>
      <c r="B18" s="43" t="s">
        <v>35</v>
      </c>
      <c r="C18" s="44" t="s">
        <v>11</v>
      </c>
      <c r="D18" s="21">
        <v>1</v>
      </c>
      <c r="E18" s="30"/>
      <c r="F18" s="45">
        <f t="shared" si="1"/>
        <v>0</v>
      </c>
      <c r="G18" s="38">
        <f t="shared" si="0"/>
        <v>0</v>
      </c>
    </row>
    <row r="19" spans="1:7" ht="25.5" x14ac:dyDescent="0.2">
      <c r="A19" s="20">
        <v>5</v>
      </c>
      <c r="B19" s="43" t="s">
        <v>34</v>
      </c>
      <c r="C19" s="44" t="s">
        <v>11</v>
      </c>
      <c r="D19" s="21">
        <v>1</v>
      </c>
      <c r="E19" s="30"/>
      <c r="F19" s="45">
        <f t="shared" si="1"/>
        <v>0</v>
      </c>
      <c r="G19" s="38">
        <f t="shared" si="0"/>
        <v>0</v>
      </c>
    </row>
    <row r="20" spans="1:7" ht="18" customHeight="1" x14ac:dyDescent="0.2">
      <c r="A20" s="20">
        <v>6</v>
      </c>
      <c r="B20" s="35" t="s">
        <v>36</v>
      </c>
      <c r="C20" s="21" t="s">
        <v>13</v>
      </c>
      <c r="D20" s="21">
        <v>2</v>
      </c>
      <c r="E20" s="45"/>
      <c r="F20" s="46"/>
      <c r="G20" s="38">
        <f>ROUND(D20*F20,2)</f>
        <v>0</v>
      </c>
    </row>
    <row r="21" spans="1:7" ht="21" customHeight="1" x14ac:dyDescent="0.2">
      <c r="A21" s="20">
        <v>7</v>
      </c>
      <c r="B21" s="35" t="s">
        <v>37</v>
      </c>
      <c r="C21" s="21" t="s">
        <v>13</v>
      </c>
      <c r="D21" s="21">
        <v>2</v>
      </c>
      <c r="E21" s="45"/>
      <c r="F21" s="46"/>
      <c r="G21" s="38">
        <f t="shared" ref="G21:G22" si="2">ROUND(D21*F21,2)</f>
        <v>0</v>
      </c>
    </row>
    <row r="22" spans="1:7" ht="19.5" customHeight="1" x14ac:dyDescent="0.2">
      <c r="A22" s="20">
        <v>8</v>
      </c>
      <c r="B22" s="35" t="s">
        <v>43</v>
      </c>
      <c r="C22" s="21" t="s">
        <v>11</v>
      </c>
      <c r="D22" s="21">
        <v>1</v>
      </c>
      <c r="E22" s="45"/>
      <c r="F22" s="46"/>
      <c r="G22" s="38">
        <f t="shared" si="2"/>
        <v>0</v>
      </c>
    </row>
    <row r="23" spans="1:7" ht="117" customHeight="1" x14ac:dyDescent="0.2">
      <c r="A23" s="20">
        <v>9</v>
      </c>
      <c r="B23" s="22" t="s">
        <v>32</v>
      </c>
      <c r="C23" s="21" t="s">
        <v>11</v>
      </c>
      <c r="D23" s="21">
        <v>1</v>
      </c>
      <c r="E23" s="30"/>
      <c r="F23" s="45">
        <f t="shared" ref="F23:F36" si="3">ROUND(E23/$C$12,2)</f>
        <v>0</v>
      </c>
      <c r="G23" s="38">
        <f t="shared" si="0"/>
        <v>0</v>
      </c>
    </row>
    <row r="24" spans="1:7" ht="117.75" customHeight="1" x14ac:dyDescent="0.2">
      <c r="A24" s="20">
        <v>10</v>
      </c>
      <c r="B24" s="35" t="s">
        <v>53</v>
      </c>
      <c r="C24" s="44" t="s">
        <v>11</v>
      </c>
      <c r="D24" s="21">
        <v>1</v>
      </c>
      <c r="E24" s="30"/>
      <c r="F24" s="45">
        <f t="shared" si="3"/>
        <v>0</v>
      </c>
      <c r="G24" s="38">
        <f t="shared" si="0"/>
        <v>0</v>
      </c>
    </row>
    <row r="25" spans="1:7" ht="29.25" customHeight="1" x14ac:dyDescent="0.2">
      <c r="A25" s="20">
        <v>11</v>
      </c>
      <c r="B25" s="35" t="s">
        <v>47</v>
      </c>
      <c r="C25" s="21" t="s">
        <v>11</v>
      </c>
      <c r="D25" s="21">
        <v>1</v>
      </c>
      <c r="E25" s="30"/>
      <c r="F25" s="45">
        <f t="shared" si="3"/>
        <v>0</v>
      </c>
      <c r="G25" s="38">
        <f t="shared" si="0"/>
        <v>0</v>
      </c>
    </row>
    <row r="26" spans="1:7" ht="30.75" customHeight="1" x14ac:dyDescent="0.2">
      <c r="A26" s="20">
        <v>12</v>
      </c>
      <c r="B26" s="35" t="s">
        <v>46</v>
      </c>
      <c r="C26" s="21" t="s">
        <v>11</v>
      </c>
      <c r="D26" s="21">
        <v>1</v>
      </c>
      <c r="E26" s="30"/>
      <c r="F26" s="45">
        <f t="shared" si="3"/>
        <v>0</v>
      </c>
      <c r="G26" s="38">
        <f t="shared" si="0"/>
        <v>0</v>
      </c>
    </row>
    <row r="27" spans="1:7" ht="90" customHeight="1" x14ac:dyDescent="0.2">
      <c r="A27" s="20">
        <v>13</v>
      </c>
      <c r="B27" s="35" t="s">
        <v>38</v>
      </c>
      <c r="C27" s="21" t="s">
        <v>11</v>
      </c>
      <c r="D27" s="21">
        <v>1</v>
      </c>
      <c r="E27" s="30"/>
      <c r="F27" s="45">
        <f t="shared" si="3"/>
        <v>0</v>
      </c>
      <c r="G27" s="38">
        <f t="shared" si="0"/>
        <v>0</v>
      </c>
    </row>
    <row r="28" spans="1:7" ht="77.25" customHeight="1" x14ac:dyDescent="0.2">
      <c r="A28" s="20">
        <v>14</v>
      </c>
      <c r="B28" s="35" t="s">
        <v>39</v>
      </c>
      <c r="C28" s="21" t="s">
        <v>11</v>
      </c>
      <c r="D28" s="21">
        <v>1</v>
      </c>
      <c r="E28" s="30"/>
      <c r="F28" s="45">
        <f t="shared" si="3"/>
        <v>0</v>
      </c>
      <c r="G28" s="38">
        <f t="shared" si="0"/>
        <v>0</v>
      </c>
    </row>
    <row r="29" spans="1:7" x14ac:dyDescent="0.2">
      <c r="A29" s="20">
        <v>15</v>
      </c>
      <c r="B29" s="35" t="s">
        <v>50</v>
      </c>
      <c r="C29" s="44" t="s">
        <v>11</v>
      </c>
      <c r="D29" s="21">
        <v>1</v>
      </c>
      <c r="E29" s="30"/>
      <c r="F29" s="45">
        <f t="shared" si="3"/>
        <v>0</v>
      </c>
      <c r="G29" s="38">
        <f t="shared" ref="G29:G34" si="4">+D29*F29</f>
        <v>0</v>
      </c>
    </row>
    <row r="30" spans="1:7" ht="40.5" customHeight="1" x14ac:dyDescent="0.2">
      <c r="A30" s="20">
        <v>16</v>
      </c>
      <c r="B30" s="35" t="s">
        <v>28</v>
      </c>
      <c r="C30" s="44" t="s">
        <v>11</v>
      </c>
      <c r="D30" s="21">
        <v>1</v>
      </c>
      <c r="E30" s="30"/>
      <c r="F30" s="45">
        <f t="shared" si="3"/>
        <v>0</v>
      </c>
      <c r="G30" s="38">
        <f t="shared" si="4"/>
        <v>0</v>
      </c>
    </row>
    <row r="31" spans="1:7" x14ac:dyDescent="0.2">
      <c r="A31" s="20">
        <v>17</v>
      </c>
      <c r="B31" s="22" t="s">
        <v>27</v>
      </c>
      <c r="C31" s="21" t="s">
        <v>11</v>
      </c>
      <c r="D31" s="21">
        <v>1</v>
      </c>
      <c r="E31" s="30"/>
      <c r="F31" s="45">
        <f t="shared" si="3"/>
        <v>0</v>
      </c>
      <c r="G31" s="38">
        <f t="shared" si="4"/>
        <v>0</v>
      </c>
    </row>
    <row r="32" spans="1:7" ht="79.5" customHeight="1" x14ac:dyDescent="0.2">
      <c r="A32" s="20">
        <v>18</v>
      </c>
      <c r="B32" s="36" t="s">
        <v>48</v>
      </c>
      <c r="C32" s="44" t="s">
        <v>11</v>
      </c>
      <c r="D32" s="21">
        <v>1</v>
      </c>
      <c r="E32" s="30"/>
      <c r="F32" s="45">
        <f t="shared" si="3"/>
        <v>0</v>
      </c>
      <c r="G32" s="38">
        <f t="shared" si="4"/>
        <v>0</v>
      </c>
    </row>
    <row r="33" spans="1:7" ht="25.5" x14ac:dyDescent="0.2">
      <c r="A33" s="20">
        <v>19</v>
      </c>
      <c r="B33" s="35" t="s">
        <v>33</v>
      </c>
      <c r="C33" s="44" t="s">
        <v>11</v>
      </c>
      <c r="D33" s="21">
        <v>1</v>
      </c>
      <c r="E33" s="30"/>
      <c r="F33" s="45">
        <f t="shared" si="3"/>
        <v>0</v>
      </c>
      <c r="G33" s="38">
        <f t="shared" ref="G33" si="5">+D33*F33</f>
        <v>0</v>
      </c>
    </row>
    <row r="34" spans="1:7" ht="38.25" x14ac:dyDescent="0.2">
      <c r="A34" s="20">
        <v>20</v>
      </c>
      <c r="B34" s="35" t="s">
        <v>54</v>
      </c>
      <c r="C34" s="44" t="s">
        <v>11</v>
      </c>
      <c r="D34" s="21">
        <v>1</v>
      </c>
      <c r="E34" s="30"/>
      <c r="F34" s="45">
        <f t="shared" si="3"/>
        <v>0</v>
      </c>
      <c r="G34" s="38">
        <f t="shared" si="4"/>
        <v>0</v>
      </c>
    </row>
    <row r="35" spans="1:7" ht="40.5" customHeight="1" x14ac:dyDescent="0.2">
      <c r="A35" s="20">
        <v>21</v>
      </c>
      <c r="B35" s="35" t="s">
        <v>44</v>
      </c>
      <c r="C35" s="44" t="s">
        <v>11</v>
      </c>
      <c r="D35" s="21">
        <v>1</v>
      </c>
      <c r="E35" s="30"/>
      <c r="F35" s="45">
        <f t="shared" si="3"/>
        <v>0</v>
      </c>
      <c r="G35" s="38">
        <f>D35*F35</f>
        <v>0</v>
      </c>
    </row>
    <row r="36" spans="1:7" ht="64.5" customHeight="1" x14ac:dyDescent="0.2">
      <c r="A36" s="20">
        <v>22</v>
      </c>
      <c r="B36" s="35" t="s">
        <v>61</v>
      </c>
      <c r="C36" s="44" t="s">
        <v>11</v>
      </c>
      <c r="D36" s="21">
        <v>1</v>
      </c>
      <c r="E36" s="30"/>
      <c r="F36" s="45">
        <f t="shared" si="3"/>
        <v>0</v>
      </c>
      <c r="G36" s="38">
        <f>D36*F36</f>
        <v>0</v>
      </c>
    </row>
    <row r="37" spans="1:7" ht="16.149999999999999" customHeight="1" thickBot="1" x14ac:dyDescent="0.3">
      <c r="A37" s="48" t="s">
        <v>55</v>
      </c>
      <c r="B37" s="48"/>
      <c r="C37" s="48"/>
      <c r="D37" s="48"/>
      <c r="E37" s="48"/>
      <c r="F37" s="48"/>
      <c r="G37" s="55">
        <f>G15+G16+G17+G18+G19+G20+G21+G22+G23+G23+G24+G25+G26+G27+G28+G29+G30+G31+G32+G34+G35+G36</f>
        <v>0</v>
      </c>
    </row>
    <row r="38" spans="1:7" ht="43.5" customHeight="1" x14ac:dyDescent="0.25">
      <c r="A38" s="84" t="s">
        <v>66</v>
      </c>
      <c r="B38" s="84"/>
      <c r="C38" s="84"/>
      <c r="D38" s="84"/>
      <c r="E38" s="84"/>
      <c r="F38" s="84"/>
      <c r="G38" s="84"/>
    </row>
    <row r="39" spans="1:7" x14ac:dyDescent="0.2">
      <c r="A39" s="24" t="s">
        <v>14</v>
      </c>
      <c r="B39" s="24"/>
    </row>
    <row r="40" spans="1:7" x14ac:dyDescent="0.2">
      <c r="A40" s="25" t="s">
        <v>6</v>
      </c>
      <c r="B40" s="25" t="s">
        <v>23</v>
      </c>
      <c r="C40" s="21" t="s">
        <v>8</v>
      </c>
      <c r="D40" s="26" t="s">
        <v>22</v>
      </c>
      <c r="E40" s="44" t="s">
        <v>10</v>
      </c>
      <c r="F40" s="44" t="s">
        <v>31</v>
      </c>
      <c r="G40" s="44" t="s">
        <v>30</v>
      </c>
    </row>
    <row r="41" spans="1:7" ht="25.5" x14ac:dyDescent="0.2">
      <c r="A41" s="25">
        <v>23</v>
      </c>
      <c r="B41" s="27" t="s">
        <v>15</v>
      </c>
      <c r="C41" s="52" t="s">
        <v>16</v>
      </c>
      <c r="D41" s="23"/>
      <c r="E41" s="46"/>
      <c r="F41" s="45">
        <f t="shared" ref="F41:F42" si="6">ROUND(E41/$C$12,2)</f>
        <v>0</v>
      </c>
      <c r="G41" s="38">
        <f>+D41*F41</f>
        <v>0</v>
      </c>
    </row>
    <row r="42" spans="1:7" ht="30" customHeight="1" thickBot="1" x14ac:dyDescent="0.25">
      <c r="A42" s="25">
        <v>24</v>
      </c>
      <c r="B42" s="51" t="s">
        <v>49</v>
      </c>
      <c r="C42" s="26" t="s">
        <v>17</v>
      </c>
      <c r="D42" s="23"/>
      <c r="E42" s="46"/>
      <c r="F42" s="45">
        <f t="shared" si="6"/>
        <v>0</v>
      </c>
      <c r="G42" s="38">
        <f>D42*F42</f>
        <v>0</v>
      </c>
    </row>
    <row r="43" spans="1:7" ht="16.5" thickBot="1" x14ac:dyDescent="0.3">
      <c r="A43" s="28" t="s">
        <v>56</v>
      </c>
      <c r="B43" s="14"/>
      <c r="C43" s="14"/>
      <c r="D43" s="14"/>
      <c r="E43" s="14"/>
      <c r="F43" s="14"/>
      <c r="G43" s="39">
        <f>SUM(G41:G42)</f>
        <v>0</v>
      </c>
    </row>
    <row r="44" spans="1:7" ht="18.75" customHeight="1" x14ac:dyDescent="0.2">
      <c r="A44" s="56" t="s">
        <v>41</v>
      </c>
    </row>
    <row r="45" spans="1:7" ht="42.75" customHeight="1" x14ac:dyDescent="0.25">
      <c r="A45" s="85" t="s">
        <v>45</v>
      </c>
      <c r="B45" s="85"/>
      <c r="C45" s="85"/>
      <c r="D45" s="85"/>
      <c r="E45" s="85"/>
      <c r="F45" s="85"/>
      <c r="G45" s="85"/>
    </row>
    <row r="46" spans="1:7" ht="6.75" customHeight="1" x14ac:dyDescent="0.2"/>
    <row r="47" spans="1:7" x14ac:dyDescent="0.2">
      <c r="A47" s="31" t="s">
        <v>4</v>
      </c>
      <c r="B47" s="31"/>
      <c r="C47" s="29"/>
    </row>
    <row r="48" spans="1:7" x14ac:dyDescent="0.2">
      <c r="A48" s="32" t="s">
        <v>6</v>
      </c>
      <c r="B48" s="32" t="s">
        <v>7</v>
      </c>
      <c r="C48" s="21" t="s">
        <v>8</v>
      </c>
      <c r="D48" s="21" t="s">
        <v>9</v>
      </c>
      <c r="E48" s="44" t="s">
        <v>10</v>
      </c>
      <c r="F48" s="44" t="s">
        <v>31</v>
      </c>
      <c r="G48" s="44" t="s">
        <v>30</v>
      </c>
    </row>
    <row r="49" spans="1:9" ht="38.25" x14ac:dyDescent="0.2">
      <c r="A49" s="32">
        <v>25</v>
      </c>
      <c r="B49" s="33" t="s">
        <v>18</v>
      </c>
      <c r="C49" s="26" t="s">
        <v>19</v>
      </c>
      <c r="D49" s="21">
        <v>50</v>
      </c>
      <c r="E49" s="46"/>
      <c r="F49" s="45">
        <f t="shared" ref="F49:F56" si="7">ROUND(E49/$C$12,2)</f>
        <v>0</v>
      </c>
      <c r="G49" s="38">
        <f>D49*F49</f>
        <v>0</v>
      </c>
    </row>
    <row r="50" spans="1:9" ht="53.25" customHeight="1" x14ac:dyDescent="0.2">
      <c r="A50" s="32">
        <v>26</v>
      </c>
      <c r="B50" s="58" t="s">
        <v>20</v>
      </c>
      <c r="C50" s="26" t="s">
        <v>19</v>
      </c>
      <c r="D50" s="21">
        <v>10</v>
      </c>
      <c r="E50" s="46"/>
      <c r="F50" s="45">
        <f t="shared" si="7"/>
        <v>0</v>
      </c>
      <c r="G50" s="38">
        <f t="shared" ref="G50:G56" si="8">+D50*F50</f>
        <v>0</v>
      </c>
    </row>
    <row r="51" spans="1:9" ht="51" x14ac:dyDescent="0.2">
      <c r="A51" s="32">
        <v>27</v>
      </c>
      <c r="B51" s="33" t="s">
        <v>24</v>
      </c>
      <c r="C51" s="52" t="s">
        <v>60</v>
      </c>
      <c r="D51" s="21">
        <v>6</v>
      </c>
      <c r="E51" s="46"/>
      <c r="F51" s="45">
        <f t="shared" si="7"/>
        <v>0</v>
      </c>
      <c r="G51" s="38">
        <f t="shared" si="8"/>
        <v>0</v>
      </c>
    </row>
    <row r="52" spans="1:9" ht="68.25" customHeight="1" x14ac:dyDescent="0.2">
      <c r="A52" s="32">
        <v>28</v>
      </c>
      <c r="B52" s="58" t="s">
        <v>64</v>
      </c>
      <c r="C52" s="52" t="s">
        <v>60</v>
      </c>
      <c r="D52" s="21">
        <v>3</v>
      </c>
      <c r="E52" s="46"/>
      <c r="F52" s="45">
        <f t="shared" si="7"/>
        <v>0</v>
      </c>
      <c r="G52" s="38">
        <f t="shared" si="8"/>
        <v>0</v>
      </c>
    </row>
    <row r="53" spans="1:9" ht="38.25" x14ac:dyDescent="0.2">
      <c r="A53" s="32">
        <v>29</v>
      </c>
      <c r="B53" s="34" t="s">
        <v>25</v>
      </c>
      <c r="C53" s="26" t="s">
        <v>19</v>
      </c>
      <c r="D53" s="21">
        <v>60</v>
      </c>
      <c r="E53" s="46"/>
      <c r="F53" s="45">
        <f t="shared" si="7"/>
        <v>0</v>
      </c>
      <c r="G53" s="38">
        <f t="shared" si="8"/>
        <v>0</v>
      </c>
    </row>
    <row r="54" spans="1:9" ht="40.5" customHeight="1" x14ac:dyDescent="0.2">
      <c r="A54" s="32">
        <v>30</v>
      </c>
      <c r="B54" s="34" t="s">
        <v>26</v>
      </c>
      <c r="C54" s="26" t="s">
        <v>19</v>
      </c>
      <c r="D54" s="21">
        <v>10</v>
      </c>
      <c r="E54" s="46"/>
      <c r="F54" s="45">
        <f t="shared" si="7"/>
        <v>0</v>
      </c>
      <c r="G54" s="38">
        <f t="shared" si="8"/>
        <v>0</v>
      </c>
    </row>
    <row r="55" spans="1:9" ht="63.75" x14ac:dyDescent="0.2">
      <c r="A55" s="32">
        <v>31</v>
      </c>
      <c r="B55" s="33" t="s">
        <v>21</v>
      </c>
      <c r="C55" s="52" t="s">
        <v>60</v>
      </c>
      <c r="D55" s="21">
        <v>5</v>
      </c>
      <c r="E55" s="46"/>
      <c r="F55" s="45">
        <f t="shared" si="7"/>
        <v>0</v>
      </c>
      <c r="G55" s="38">
        <f t="shared" si="8"/>
        <v>0</v>
      </c>
    </row>
    <row r="56" spans="1:9" ht="68.25" customHeight="1" thickBot="1" x14ac:dyDescent="0.25">
      <c r="A56" s="32">
        <v>32</v>
      </c>
      <c r="B56" s="34" t="s">
        <v>65</v>
      </c>
      <c r="C56" s="52" t="s">
        <v>60</v>
      </c>
      <c r="D56" s="21">
        <v>2</v>
      </c>
      <c r="E56" s="46"/>
      <c r="F56" s="45">
        <f t="shared" si="7"/>
        <v>0</v>
      </c>
      <c r="G56" s="38">
        <f t="shared" si="8"/>
        <v>0</v>
      </c>
      <c r="I56" s="40"/>
    </row>
    <row r="57" spans="1:9" ht="16.5" thickBot="1" x14ac:dyDescent="0.3">
      <c r="A57" s="75" t="s">
        <v>57</v>
      </c>
      <c r="B57" s="76"/>
      <c r="C57" s="76"/>
      <c r="D57" s="76"/>
      <c r="E57" s="77"/>
      <c r="F57" s="70"/>
      <c r="G57" s="54">
        <f>SUM(G49:G56)</f>
        <v>0</v>
      </c>
    </row>
    <row r="58" spans="1:9" x14ac:dyDescent="0.2">
      <c r="A58" s="57" t="s">
        <v>63</v>
      </c>
    </row>
    <row r="60" spans="1:9" ht="44.25" customHeight="1" x14ac:dyDescent="0.25">
      <c r="A60" s="73" t="s">
        <v>58</v>
      </c>
      <c r="B60" s="73"/>
      <c r="C60" s="73"/>
      <c r="D60" s="73"/>
      <c r="E60" s="73"/>
      <c r="F60" s="73"/>
      <c r="G60" s="73"/>
    </row>
    <row r="61" spans="1:9" ht="8.25" customHeight="1" x14ac:dyDescent="0.2"/>
    <row r="62" spans="1:9" ht="59.25" customHeight="1" x14ac:dyDescent="0.25">
      <c r="A62" s="74" t="s">
        <v>59</v>
      </c>
      <c r="B62" s="74"/>
      <c r="C62" s="74"/>
      <c r="D62" s="74"/>
      <c r="E62" s="74"/>
      <c r="F62" s="74"/>
      <c r="G62" s="74"/>
    </row>
  </sheetData>
  <sheetProtection password="CC06" sheet="1" objects="1" scenarios="1"/>
  <protectedRanges>
    <protectedRange sqref="B5:G5 E15:E19 F20:F22 E23:E36 D41:E42 E49:E56" name="Oblast1"/>
  </protectedRanges>
  <mergeCells count="9">
    <mergeCell ref="F1:G1"/>
    <mergeCell ref="A60:G60"/>
    <mergeCell ref="A62:G62"/>
    <mergeCell ref="A57:E57"/>
    <mergeCell ref="B2:G2"/>
    <mergeCell ref="D4:G4"/>
    <mergeCell ref="D5:G5"/>
    <mergeCell ref="A38:G38"/>
    <mergeCell ref="A45:G45"/>
  </mergeCells>
  <phoneticPr fontId="5" type="noConversion"/>
  <pageMargins left="0.78740157480314965" right="0.78740157480314965" top="0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U00348</dc:creator>
  <cp:lastModifiedBy>Koblížková Silvie</cp:lastModifiedBy>
  <cp:lastPrinted>2014-06-02T12:56:44Z</cp:lastPrinted>
  <dcterms:created xsi:type="dcterms:W3CDTF">2013-10-03T16:49:35Z</dcterms:created>
  <dcterms:modified xsi:type="dcterms:W3CDTF">2014-06-05T07:23:08Z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-2003345916</vt:i4>
  </property>
  <property fmtid="{D5CDD505-2E9C-101B-9397-08002B2CF9AE}" pid="3" name="_NewReviewCycle">
    <vt:lpwstr/>
  </property>
  <property fmtid="{D5CDD505-2E9C-101B-9397-08002B2CF9AE}" pid="4" name="_EmailSubject">
    <vt:lpwstr>chlad</vt:lpwstr>
  </property>
  <property fmtid="{D5CDD505-2E9C-101B-9397-08002B2CF9AE}" pid="5" name="_AuthorEmail">
    <vt:lpwstr>Silvie.Koblizkova@cnb.cz</vt:lpwstr>
  </property>
  <property fmtid="{D5CDD505-2E9C-101B-9397-08002B2CF9AE}" pid="6" name="_AuthorEmailDisplayName">
    <vt:lpwstr>Koblížková Silvie</vt:lpwstr>
  </property>
  <property fmtid="{D5CDD505-2E9C-101B-9397-08002B2CF9AE}" pid="7" name="_PreviousAdHocReviewCycleID">
    <vt:i4>23701380</vt:i4>
  </property>
  <property fmtid="{D5CDD505-2E9C-101B-9397-08002B2CF9AE}" pid="8" name="_ReviewingToolsShownOnce">
    <vt:lpwstr/>
  </property>
</Properties>
</file>