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66 - 0Ř - Poskytování úklidových služeb ČB\Vysvětlení a změna č. 1 ZD\"/>
    </mc:Choice>
  </mc:AlternateContent>
  <bookViews>
    <workbookView xWindow="0" yWindow="0" windowWidth="20490" windowHeight="7755" tabRatio="790"/>
  </bookViews>
  <sheets>
    <sheet name="Celková nabídková cena" sheetId="29" r:id="rId1"/>
    <sheet name="Tab.1a" sheetId="17" r:id="rId2"/>
    <sheet name="Tab.1b" sheetId="18" r:id="rId3"/>
    <sheet name="Tab.1c" sheetId="19" r:id="rId4"/>
    <sheet name="Tab.2" sheetId="20" r:id="rId5"/>
    <sheet name="Tab.3" sheetId="28" r:id="rId6"/>
  </sheets>
  <definedNames>
    <definedName name="_xlnm.Print_Area" localSheetId="1">Tab.1a!$A$1:$I$34</definedName>
    <definedName name="_xlnm.Print_Area" localSheetId="2">Tab.1b!$A$1:$H$51</definedName>
    <definedName name="_xlnm.Print_Area" localSheetId="3">Tab.1c!$A$1:$G$18</definedName>
    <definedName name="_xlnm.Print_Area" localSheetId="4">Tab.2!$A$1:$F$16</definedName>
    <definedName name="_xlnm.Print_Area" localSheetId="5">Tab.3!$A$1:$G$14</definedName>
  </definedNames>
  <calcPr calcId="162913"/>
</workbook>
</file>

<file path=xl/calcChain.xml><?xml version="1.0" encoding="utf-8"?>
<calcChain xmlns="http://schemas.openxmlformats.org/spreadsheetml/2006/main">
  <c r="G42" i="18" l="1"/>
  <c r="F9" i="19" l="1"/>
  <c r="F7" i="19"/>
  <c r="F8" i="28" l="1"/>
  <c r="F6" i="28"/>
  <c r="F7" i="28"/>
  <c r="F9" i="28"/>
  <c r="G39" i="18" l="1"/>
  <c r="G38" i="18"/>
  <c r="G26" i="18" l="1"/>
  <c r="G25" i="18"/>
  <c r="G24" i="18"/>
  <c r="G14" i="17"/>
  <c r="G7" i="18" l="1"/>
  <c r="F10" i="28" l="1"/>
  <c r="F11" i="28" l="1"/>
  <c r="F12" i="28" s="1"/>
  <c r="B7" i="29" s="1"/>
  <c r="F6" i="20"/>
  <c r="F11" i="20"/>
  <c r="F10" i="20"/>
  <c r="F9" i="20"/>
  <c r="F8" i="20"/>
  <c r="F7" i="20"/>
  <c r="F12" i="20" l="1"/>
  <c r="F13" i="20" s="1"/>
  <c r="B6" i="29" s="1"/>
  <c r="G16" i="18"/>
  <c r="F10" i="19" l="1"/>
  <c r="G10" i="19" s="1"/>
  <c r="G9" i="19"/>
  <c r="F8" i="19"/>
  <c r="G8" i="19" s="1"/>
  <c r="G7" i="19"/>
  <c r="F6" i="19"/>
  <c r="G6" i="19" s="1"/>
  <c r="F5" i="19"/>
  <c r="G5" i="19" s="1"/>
  <c r="G9" i="18"/>
  <c r="G10" i="18"/>
  <c r="G11" i="18"/>
  <c r="G12" i="18"/>
  <c r="G13" i="18"/>
  <c r="G14" i="18"/>
  <c r="G15" i="18"/>
  <c r="G17" i="18"/>
  <c r="G18" i="18"/>
  <c r="G20" i="18"/>
  <c r="G21" i="18"/>
  <c r="G22" i="18"/>
  <c r="G23" i="18"/>
  <c r="G27" i="18"/>
  <c r="G28" i="18"/>
  <c r="G29" i="18"/>
  <c r="G30" i="18"/>
  <c r="G31" i="18"/>
  <c r="G32" i="18"/>
  <c r="G33" i="18"/>
  <c r="G34" i="18"/>
  <c r="G35" i="18"/>
  <c r="G36" i="18"/>
  <c r="G37" i="18"/>
  <c r="G40" i="18"/>
  <c r="G10" i="17"/>
  <c r="G12" i="17"/>
  <c r="G16" i="17"/>
  <c r="G18" i="17"/>
  <c r="G20" i="17"/>
  <c r="G22" i="17"/>
  <c r="G24" i="17"/>
  <c r="G27" i="17"/>
  <c r="G8" i="17"/>
  <c r="G29" i="17" l="1"/>
  <c r="G30" i="17" s="1"/>
  <c r="G31" i="17" s="1"/>
  <c r="B3" i="29" s="1"/>
  <c r="G43" i="18"/>
  <c r="B4" i="29" s="1"/>
  <c r="F11" i="19"/>
  <c r="G12" i="19" s="1"/>
  <c r="G13" i="19" l="1"/>
  <c r="B5" i="29" s="1"/>
  <c r="B9" i="29" s="1"/>
</calcChain>
</file>

<file path=xl/sharedStrings.xml><?xml version="1.0" encoding="utf-8"?>
<sst xmlns="http://schemas.openxmlformats.org/spreadsheetml/2006/main" count="202" uniqueCount="138">
  <si>
    <t>České Budějovice</t>
  </si>
  <si>
    <t>Položka</t>
  </si>
  <si>
    <t>Jednotky</t>
  </si>
  <si>
    <t>Jednotková cena v Kč bez DPH</t>
  </si>
  <si>
    <t>Činnosti</t>
  </si>
  <si>
    <t>hod.</t>
  </si>
  <si>
    <t>ks</t>
  </si>
  <si>
    <t>Specifikace prostor a povrchů</t>
  </si>
  <si>
    <t>Množství,  výměra [jedn.]</t>
  </si>
  <si>
    <t>Jednotková cena [Kč bez DPH/jedn.]</t>
  </si>
  <si>
    <t>m2</t>
  </si>
  <si>
    <t xml:space="preserve"> - střešní okna</t>
  </si>
  <si>
    <t>4) Čištění čalounění</t>
  </si>
  <si>
    <t>5) Mytí osvětlovacích těles</t>
  </si>
  <si>
    <t>6) Mytí lustrů</t>
  </si>
  <si>
    <t>7) Čištění žaluzií</t>
  </si>
  <si>
    <t xml:space="preserve"> - vertikální (šíře 9 cm)</t>
  </si>
  <si>
    <t xml:space="preserve"> - horizontální</t>
  </si>
  <si>
    <t>8) Úklid po malířích</t>
  </si>
  <si>
    <t>Uvedené počty kusů jsou stanoveny modelově, fakturace probíhá dle skutečné spotřeby.</t>
  </si>
  <si>
    <t>vývoz</t>
  </si>
  <si>
    <t>Pravidelný odvoz plastových odpadů (nádoba 240 l - 1x týdně)</t>
  </si>
  <si>
    <t>kg</t>
  </si>
  <si>
    <t>Pravidelný odvoz  komunálního odpadu - popis dle přílohy č. 1 smlouvy (2 x nádoba 240 l - 1x týdně)</t>
  </si>
  <si>
    <t>servisní den</t>
  </si>
  <si>
    <t>hod</t>
  </si>
  <si>
    <t>* cena všech činností včetně dopravy</t>
  </si>
  <si>
    <t>1) Kanceláře, bankovní hala</t>
  </si>
  <si>
    <t>3) Chodby, recepce</t>
  </si>
  <si>
    <t>2) Schodiště</t>
  </si>
  <si>
    <t>4) Učebny</t>
  </si>
  <si>
    <t>5) Výtahy</t>
  </si>
  <si>
    <t xml:space="preserve">6) Sociální zařízení </t>
  </si>
  <si>
    <t>7) Šatny</t>
  </si>
  <si>
    <t>8) Čajové kuchyňky</t>
  </si>
  <si>
    <t>9) Technické místnosti</t>
  </si>
  <si>
    <t>10) Venkovní plochy</t>
  </si>
  <si>
    <t>* cena všech dodávaných materiálů je včetně dopravy</t>
  </si>
  <si>
    <t>Četnost [dnů/měs.]</t>
  </si>
  <si>
    <t>Modelová četnost [úkon/rok]</t>
  </si>
  <si>
    <t>Modelově stanovené 
jednotky</t>
  </si>
  <si>
    <t>Modelový počet 
jednotek za rok</t>
  </si>
  <si>
    <t>Tabulka 1a</t>
  </si>
  <si>
    <t>Tabulka č. 1b</t>
  </si>
  <si>
    <t>Tabulka č. 1c</t>
  </si>
  <si>
    <t>Tabulka č. 2</t>
  </si>
  <si>
    <t>Tabulka č. 3</t>
  </si>
  <si>
    <t>Ručník papírový skládaný ZZ (recykl. jednovrstvý bílý 230x250mm, 33-40g/m2) balení 250 listů</t>
  </si>
  <si>
    <t xml:space="preserve">  - čištění koženého nábytku</t>
  </si>
  <si>
    <t>Cena za modelový počet jednotek za rok v Kč bez DPH</t>
  </si>
  <si>
    <t>litr</t>
  </si>
  <si>
    <t xml:space="preserve">Náplň do hygbagů </t>
  </si>
  <si>
    <t>WC gel osvěžovač vzduchu</t>
  </si>
  <si>
    <t>výjezd</t>
  </si>
  <si>
    <t>10) Havarijní úklid - práce</t>
  </si>
  <si>
    <t>11) Havarijní úklid - výjezd</t>
  </si>
  <si>
    <t>16) Údržba dřevěných obkladů stěn</t>
  </si>
  <si>
    <t>17) Údržba chodbových dlažeb - polym. vosky</t>
  </si>
  <si>
    <t>18) Údržba kamenné fasády (horolez. technika)</t>
  </si>
  <si>
    <t>19) Úklid skladů a spisoven</t>
  </si>
  <si>
    <t>20) Úklid trezorů</t>
  </si>
  <si>
    <t>21) Zajištění schůdnosti chodníku - bez vyžádání, automaticky dle akt. klimat. podmínek</t>
  </si>
  <si>
    <t>22) Úklid sněhu ze střechy</t>
  </si>
  <si>
    <t xml:space="preserve">23) Strojní úklid točny </t>
  </si>
  <si>
    <t>* cena všech činností včetně dopravy (mimo havarijního úklidu, kde bude výjezd hrazen) a užitých čisticích přípravků</t>
  </si>
  <si>
    <r>
      <t>Pozn</t>
    </r>
    <r>
      <rPr>
        <u/>
        <sz val="10"/>
        <rFont val="Calibri"/>
        <family val="2"/>
        <charset val="238"/>
        <scheme val="minor"/>
      </rPr>
      <t>.:</t>
    </r>
  </si>
  <si>
    <t xml:space="preserve">Množství,  výměra </t>
  </si>
  <si>
    <t>14) Údržba mozaiky (teraco), krystalizace podlahy</t>
  </si>
  <si>
    <t>26) Pronájem vysokozdvižné plošiny</t>
  </si>
  <si>
    <r>
      <t>Poznámky:</t>
    </r>
    <r>
      <rPr>
        <b/>
        <sz val="12"/>
        <rFont val="Calibri"/>
        <family val="2"/>
        <charset val="238"/>
        <scheme val="minor"/>
      </rPr>
      <t xml:space="preserve"> </t>
    </r>
  </si>
  <si>
    <t xml:space="preserve"> -chodník </t>
  </si>
  <si>
    <t>m3</t>
  </si>
  <si>
    <t>Odvoz a likvidace papírového odpadu skartací dle DIN 66399, úroveň ochrany 2, klasifikace P, 
stupeň bezpečnosti P-4</t>
  </si>
  <si>
    <t xml:space="preserve">* cena činností včetně dopravy </t>
  </si>
  <si>
    <t>Odplevelení zahrady*</t>
  </si>
  <si>
    <t>Řez okrasných stromů*</t>
  </si>
  <si>
    <t>Řez keřů*</t>
  </si>
  <si>
    <t>Ostatní zahradnické činnosti dle přílohy č. 1 smlouvy*</t>
  </si>
  <si>
    <t>Odvoz biodpadu, včetně naložení na dopr. prostředek*</t>
  </si>
  <si>
    <t xml:space="preserve"> - prosklené stěny (interiér) - mytí demineralizovanou vodo</t>
  </si>
  <si>
    <t>2) Mytí oken (mytí skeněných ploch demineralizovanou vodou) vč. rámů a parapetů - celková výměra umývaných okenních ploch**</t>
  </si>
  <si>
    <t xml:space="preserve"> - prosklené stěny (fasáda-horolez.tech) - mytí demineralizovanou vodou</t>
  </si>
  <si>
    <t>9) Ostatní práce účtované podle počtu skutečně odpracovaných hodin (např. čištění vnitřků lednic, odklízení objemného odpadu z chodeb, úklid po řemeslnících, důkladné vyčištění schodišťových ramen, atd.)</t>
  </si>
  <si>
    <t>Jednotková cena                       v Kč bez DPH</t>
  </si>
  <si>
    <t>Cena za modelový počet jednotek                  za rok v Kč bez DPH</t>
  </si>
  <si>
    <t>24) Čištění otopných těles a prostor pod parapetem</t>
  </si>
  <si>
    <t>25) Čištění podlah jednokotoučovými stroji vč. ručního dočištění strojově nepřístupných částí plochy</t>
  </si>
  <si>
    <t xml:space="preserve">                                                                   Cenová tabulka - Spotřební materiál*</t>
  </si>
  <si>
    <t xml:space="preserve">                                                                        Cenová tabulka - Odvoz, třídění a likvidace odpadu*</t>
  </si>
  <si>
    <t xml:space="preserve">                                                Cenová tabulka - Pravidelný úklid*</t>
  </si>
  <si>
    <t xml:space="preserve">                                  Cenová tabulka - Práce na výzvu nad rámec pravidelného úklidu (model)*</t>
  </si>
  <si>
    <t xml:space="preserve">                                                             Rozpis prací prováděných nad rámec pravidelného úklidu včetně jednotkových cen</t>
  </si>
  <si>
    <t>1) Čištění koberců - mokrou cestou/tepování/</t>
  </si>
  <si>
    <t>15) Polish na parkety (včetně hloubkového vymytí podlah)</t>
  </si>
  <si>
    <t>Pravidelný odvoz separovaného papíru a lepenkových obalů ( 2 x nádoba 240 l - 1 x týdně)</t>
  </si>
  <si>
    <t>Odvoz a likvidace nebezpečného odpadu - baterie, tonery, barvy, aj, (4 x ročně)</t>
  </si>
  <si>
    <t>Mimořádný odvoz a likvidace vyřazeného majetku (2 x ročně)</t>
  </si>
  <si>
    <t xml:space="preserve">Položky uvedené v této cenové tabulce jsou stanoveny modelově, fakturace probíhá dle skutečnosti. </t>
  </si>
  <si>
    <t>12) Práce výškové (horolez. technika) - např. čištění okapů apod.</t>
  </si>
  <si>
    <t>13) Voskování linolea DLW vč. zdvoj. podlah</t>
  </si>
  <si>
    <t>* cena všech činností včetně dopravy a užitých čisticích přípravků</t>
  </si>
  <si>
    <t xml:space="preserve">Toaletní papír role jumbo 230 mm (recykl. Standard šíře 90mm, dvouvrstvý, 30g/m2) </t>
  </si>
  <si>
    <t>Jednotková cena zahrnuje veškeré činnosti pravidelného úklidu.</t>
  </si>
  <si>
    <t>Pravidelný úklid celkem za rok v Kč bez DPH</t>
  </si>
  <si>
    <t>Pravidelný úklid celkem za 4 roky v Kč bez DPH</t>
  </si>
  <si>
    <t>** cena mytí oken bez nákladů na pronájem plošiny</t>
  </si>
  <si>
    <t>Práce nad rámec prav. úklidu celkem za rok v Kč bez DPH</t>
  </si>
  <si>
    <t>Práce nad rámec prav. úklidu celkem za 4 roky v Kč bez DPH</t>
  </si>
  <si>
    <t>Položka 22 - jedná se o zimní období v době od 6:00 do 17:00 hod. v případě spadu sněhu a vzniku náledí.</t>
  </si>
  <si>
    <t>U položek 13, 14, 15 a 17 "voskování a polish" jednotková cena zahrnuje odmytí starého a nanesení nového přípravku a manipulace nábytkem při vystěhování kanceláří a nastěhování zpět.</t>
  </si>
  <si>
    <t>Spotřební materiál celkem za měsíc v Kč bez DPH</t>
  </si>
  <si>
    <t>Spotřební materiál celkem za 4 roky v Kč bez DPH</t>
  </si>
  <si>
    <t>Jednotková cena                 [Kč bez DPH/jedn.]</t>
  </si>
  <si>
    <t>Jednotková cena              [Kč bez DPH/jedn.]</t>
  </si>
  <si>
    <t>Cena za měsíc [Kč bez DPH]</t>
  </si>
  <si>
    <t>Cena za rok                           [Kč bez DPH]</t>
  </si>
  <si>
    <t xml:space="preserve">                                                               členění ploch pravidelného úklidu včetně jednotkových cen a četnosti úklidu 
</t>
  </si>
  <si>
    <t>Měsíční pravidelný úklid celkem v Kč bez DPH</t>
  </si>
  <si>
    <t>Spotřební materiál celkem za rok v Kč bez DPH</t>
  </si>
  <si>
    <t>Cena za měsíc  [Kč bez DPH]</t>
  </si>
  <si>
    <t>Cena za rok               [Kč bez DPH]</t>
  </si>
  <si>
    <t>Cena celkem za rok v Kč bez DPH</t>
  </si>
  <si>
    <t>Cena celkem za 4 roky v Kč bez DPH</t>
  </si>
  <si>
    <t>Celkem v Kč bez DPH</t>
  </si>
  <si>
    <t>Tab. 3</t>
  </si>
  <si>
    <t>Tab. 2</t>
  </si>
  <si>
    <t xml:space="preserve">Tab. 1c </t>
  </si>
  <si>
    <t xml:space="preserve">Tab. 1b </t>
  </si>
  <si>
    <t>Tab. 1a</t>
  </si>
  <si>
    <t>Celková nabídková cena za místo plnění České Budějovice</t>
  </si>
  <si>
    <t>Dezinfekční přípravek na ruce vč. Dávkovače 0,5 l  (gel na bázi alkoholu, pro chirurgickou dezinfekci rukou)</t>
  </si>
  <si>
    <t xml:space="preserve">Mýdlo tekuté dolévané (dezinfekční mýdlo s antibakteriálními účinky) </t>
  </si>
  <si>
    <t xml:space="preserve">                          Cenová tabulka - Péče o zeleň</t>
  </si>
  <si>
    <t>Dodavatel tento list nevyplňuje; ceny se přenášejí automaticky z ostatních listů tabulky!</t>
  </si>
  <si>
    <t>Příloha č. 2 ZD - Cenová tabulka</t>
  </si>
  <si>
    <t>3) Vchodové dveře - dub + sklo - mytí + údržba dřeva</t>
  </si>
  <si>
    <t xml:space="preserve"> - okna zdvojená (vakuová) -mytí demineralizovanou vodou</t>
  </si>
  <si>
    <t xml:space="preserve"> - okna dvojitá špaletová - mytí demineralizovanou vodou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</si>
</sst>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3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/>
    <xf numFmtId="164" fontId="2" fillId="0" borderId="0"/>
    <xf numFmtId="0" fontId="2" fillId="0" borderId="0"/>
    <xf numFmtId="0" fontId="2" fillId="0" borderId="0"/>
    <xf numFmtId="0" fontId="1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53">
    <xf numFmtId="0" fontId="0" fillId="0" borderId="0" xfId="0"/>
    <xf numFmtId="0" fontId="6" fillId="0" borderId="0" xfId="0" applyFont="1" applyProtection="1"/>
    <xf numFmtId="0" fontId="0" fillId="0" borderId="0" xfId="0" applyFont="1" applyAlignment="1" applyProtection="1">
      <alignment horizontal="center"/>
    </xf>
    <xf numFmtId="0" fontId="0" fillId="0" borderId="0" xfId="0" applyFont="1" applyProtection="1"/>
    <xf numFmtId="4" fontId="8" fillId="0" borderId="0" xfId="0" applyNumberFormat="1" applyFont="1" applyProtection="1"/>
    <xf numFmtId="0" fontId="6" fillId="2" borderId="13" xfId="0" applyFont="1" applyFill="1" applyBorder="1" applyAlignment="1" applyProtection="1"/>
    <xf numFmtId="4" fontId="6" fillId="2" borderId="14" xfId="0" applyNumberFormat="1" applyFont="1" applyFill="1" applyBorder="1" applyAlignment="1" applyProtection="1">
      <alignment horizontal="center"/>
    </xf>
    <xf numFmtId="0" fontId="6" fillId="0" borderId="23" xfId="0" applyFont="1" applyBorder="1" applyProtection="1"/>
    <xf numFmtId="4" fontId="0" fillId="0" borderId="25" xfId="0" applyNumberFormat="1" applyFont="1" applyBorder="1" applyProtection="1"/>
    <xf numFmtId="0" fontId="0" fillId="2" borderId="12" xfId="0" applyFont="1" applyFill="1" applyBorder="1" applyProtection="1"/>
    <xf numFmtId="4" fontId="7" fillId="2" borderId="1" xfId="0" applyNumberFormat="1" applyFont="1" applyFill="1" applyBorder="1" applyAlignment="1" applyProtection="1">
      <alignment horizontal="center"/>
    </xf>
    <xf numFmtId="4" fontId="6" fillId="2" borderId="1" xfId="0" applyNumberFormat="1" applyFont="1" applyFill="1" applyBorder="1" applyAlignment="1" applyProtection="1">
      <alignment horizontal="center"/>
    </xf>
    <xf numFmtId="2" fontId="6" fillId="2" borderId="29" xfId="8" applyNumberFormat="1" applyFont="1" applyFill="1" applyBorder="1" applyAlignment="1" applyProtection="1">
      <alignment horizontal="center"/>
    </xf>
    <xf numFmtId="0" fontId="6" fillId="0" borderId="1" xfId="0" applyFont="1" applyBorder="1" applyProtection="1"/>
    <xf numFmtId="4" fontId="0" fillId="0" borderId="2" xfId="0" applyNumberFormat="1" applyFont="1" applyBorder="1" applyProtection="1"/>
    <xf numFmtId="0" fontId="6" fillId="2" borderId="8" xfId="0" applyFont="1" applyFill="1" applyBorder="1" applyAlignment="1" applyProtection="1"/>
    <xf numFmtId="4" fontId="6" fillId="2" borderId="8" xfId="0" applyNumberFormat="1" applyFont="1" applyFill="1" applyBorder="1" applyAlignment="1" applyProtection="1">
      <alignment horizontal="left"/>
    </xf>
    <xf numFmtId="0" fontId="0" fillId="2" borderId="8" xfId="0" applyFont="1" applyFill="1" applyBorder="1" applyProtection="1"/>
    <xf numFmtId="2" fontId="7" fillId="2" borderId="29" xfId="8" applyNumberFormat="1" applyFont="1" applyFill="1" applyBorder="1" applyAlignment="1" applyProtection="1">
      <alignment horizontal="center"/>
    </xf>
    <xf numFmtId="0" fontId="9" fillId="2" borderId="8" xfId="0" applyFont="1" applyFill="1" applyBorder="1" applyProtection="1"/>
    <xf numFmtId="2" fontId="0" fillId="2" borderId="29" xfId="0" applyNumberFormat="1" applyFont="1" applyFill="1" applyBorder="1" applyProtection="1"/>
    <xf numFmtId="0" fontId="6" fillId="2" borderId="8" xfId="0" applyFont="1" applyFill="1" applyBorder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vertical="center"/>
    </xf>
    <xf numFmtId="2" fontId="6" fillId="2" borderId="29" xfId="8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 applyProtection="1"/>
    <xf numFmtId="3" fontId="13" fillId="0" borderId="11" xfId="0" applyNumberFormat="1" applyFont="1" applyFill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2" fontId="13" fillId="0" borderId="30" xfId="0" applyNumberFormat="1" applyFont="1" applyFill="1" applyBorder="1" applyAlignment="1" applyProtection="1">
      <alignment horizontal="center"/>
    </xf>
    <xf numFmtId="0" fontId="0" fillId="0" borderId="11" xfId="0" applyFont="1" applyBorder="1" applyProtection="1"/>
    <xf numFmtId="4" fontId="0" fillId="0" borderId="4" xfId="0" applyNumberFormat="1" applyFont="1" applyBorder="1" applyProtection="1"/>
    <xf numFmtId="0" fontId="12" fillId="2" borderId="31" xfId="25" applyFont="1" applyFill="1" applyBorder="1" applyProtection="1"/>
    <xf numFmtId="4" fontId="13" fillId="2" borderId="32" xfId="25" applyNumberFormat="1" applyFont="1" applyFill="1" applyBorder="1" applyAlignment="1" applyProtection="1">
      <alignment horizontal="center" vertical="center"/>
    </xf>
    <xf numFmtId="4" fontId="13" fillId="2" borderId="32" xfId="25" applyNumberFormat="1" applyFont="1" applyFill="1" applyBorder="1" applyAlignment="1" applyProtection="1">
      <alignment horizontal="center"/>
    </xf>
    <xf numFmtId="0" fontId="14" fillId="0" borderId="36" xfId="25" applyFont="1" applyBorder="1" applyProtection="1"/>
    <xf numFmtId="4" fontId="14" fillId="0" borderId="25" xfId="25" applyNumberFormat="1" applyFont="1" applyBorder="1" applyProtection="1"/>
    <xf numFmtId="0" fontId="12" fillId="2" borderId="33" xfId="25" applyFont="1" applyFill="1" applyBorder="1" applyProtection="1"/>
    <xf numFmtId="4" fontId="13" fillId="2" borderId="34" xfId="25" applyNumberFormat="1" applyFont="1" applyFill="1" applyBorder="1" applyAlignment="1" applyProtection="1">
      <alignment horizontal="center" vertical="center"/>
    </xf>
    <xf numFmtId="0" fontId="14" fillId="0" borderId="32" xfId="25" applyFont="1" applyBorder="1" applyProtection="1"/>
    <xf numFmtId="4" fontId="14" fillId="0" borderId="2" xfId="25" applyNumberFormat="1" applyFont="1" applyBorder="1" applyProtection="1"/>
    <xf numFmtId="0" fontId="12" fillId="2" borderId="35" xfId="25" applyFont="1" applyFill="1" applyBorder="1" applyProtection="1"/>
    <xf numFmtId="4" fontId="13" fillId="2" borderId="17" xfId="25" applyNumberFormat="1" applyFont="1" applyFill="1" applyBorder="1" applyAlignment="1" applyProtection="1">
      <alignment horizontal="center" vertical="center"/>
    </xf>
    <xf numFmtId="4" fontId="13" fillId="2" borderId="17" xfId="25" applyNumberFormat="1" applyFont="1" applyFill="1" applyBorder="1" applyAlignment="1" applyProtection="1">
      <alignment horizontal="center"/>
    </xf>
    <xf numFmtId="0" fontId="14" fillId="0" borderId="17" xfId="25" applyFont="1" applyBorder="1" applyProtection="1"/>
    <xf numFmtId="4" fontId="14" fillId="0" borderId="4" xfId="25" applyNumberFormat="1" applyFont="1" applyBorder="1" applyProtection="1"/>
    <xf numFmtId="0" fontId="14" fillId="0" borderId="0" xfId="25" applyFont="1" applyProtection="1"/>
    <xf numFmtId="4" fontId="0" fillId="0" borderId="0" xfId="0" applyNumberFormat="1" applyFont="1" applyProtection="1"/>
    <xf numFmtId="4" fontId="0" fillId="0" borderId="9" xfId="0" applyNumberFormat="1" applyFont="1" applyBorder="1" applyProtection="1"/>
    <xf numFmtId="0" fontId="15" fillId="0" borderId="0" xfId="0" applyFont="1" applyProtection="1"/>
    <xf numFmtId="4" fontId="11" fillId="0" borderId="0" xfId="0" applyNumberFormat="1" applyFont="1" applyBorder="1" applyAlignment="1" applyProtection="1"/>
    <xf numFmtId="0" fontId="11" fillId="2" borderId="47" xfId="25" applyFont="1" applyFill="1" applyBorder="1" applyAlignment="1" applyProtection="1">
      <alignment horizontal="left" vertical="center" wrapText="1"/>
    </xf>
    <xf numFmtId="0" fontId="11" fillId="2" borderId="49" xfId="25" applyFont="1" applyFill="1" applyBorder="1" applyAlignment="1" applyProtection="1">
      <alignment horizontal="center" vertical="center" wrapText="1"/>
    </xf>
    <xf numFmtId="0" fontId="6" fillId="2" borderId="51" xfId="25" applyFont="1" applyFill="1" applyBorder="1" applyAlignment="1" applyProtection="1">
      <alignment wrapText="1"/>
    </xf>
    <xf numFmtId="0" fontId="14" fillId="2" borderId="53" xfId="25" applyFont="1" applyFill="1" applyBorder="1" applyAlignment="1" applyProtection="1">
      <alignment horizontal="center"/>
    </xf>
    <xf numFmtId="4" fontId="14" fillId="0" borderId="25" xfId="25" applyNumberFormat="1" applyFont="1" applyBorder="1" applyAlignment="1" applyProtection="1">
      <alignment horizontal="right"/>
    </xf>
    <xf numFmtId="4" fontId="14" fillId="0" borderId="2" xfId="25" applyNumberFormat="1" applyFont="1" applyBorder="1" applyAlignment="1" applyProtection="1">
      <alignment horizontal="right"/>
    </xf>
    <xf numFmtId="0" fontId="14" fillId="2" borderId="51" xfId="25" applyFont="1" applyFill="1" applyBorder="1" applyProtection="1"/>
    <xf numFmtId="4" fontId="6" fillId="2" borderId="55" xfId="25" applyNumberFormat="1" applyFont="1" applyFill="1" applyBorder="1" applyAlignment="1" applyProtection="1">
      <alignment horizontal="center"/>
    </xf>
    <xf numFmtId="4" fontId="14" fillId="0" borderId="4" xfId="25" applyNumberFormat="1" applyFont="1" applyBorder="1" applyAlignment="1" applyProtection="1">
      <alignment horizontal="right"/>
    </xf>
    <xf numFmtId="0" fontId="11" fillId="2" borderId="5" xfId="25" applyNumberFormat="1" applyFont="1" applyFill="1" applyBorder="1" applyAlignment="1" applyProtection="1"/>
    <xf numFmtId="4" fontId="6" fillId="2" borderId="56" xfId="25" applyNumberFormat="1" applyFont="1" applyFill="1" applyBorder="1" applyAlignment="1" applyProtection="1">
      <alignment horizontal="center"/>
    </xf>
    <xf numFmtId="0" fontId="14" fillId="0" borderId="56" xfId="25" applyFont="1" applyFill="1" applyBorder="1" applyProtection="1"/>
    <xf numFmtId="4" fontId="14" fillId="0" borderId="0" xfId="25" applyNumberFormat="1" applyFont="1" applyProtection="1"/>
    <xf numFmtId="0" fontId="11" fillId="2" borderId="57" xfId="25" applyNumberFormat="1" applyFont="1" applyFill="1" applyBorder="1" applyAlignment="1" applyProtection="1"/>
    <xf numFmtId="4" fontId="6" fillId="2" borderId="17" xfId="25" applyNumberFormat="1" applyFont="1" applyFill="1" applyBorder="1" applyAlignment="1" applyProtection="1">
      <alignment horizontal="center"/>
    </xf>
    <xf numFmtId="0" fontId="14" fillId="0" borderId="17" xfId="25" applyFont="1" applyFill="1" applyBorder="1" applyProtection="1"/>
    <xf numFmtId="4" fontId="14" fillId="0" borderId="28" xfId="25" applyNumberFormat="1" applyFont="1" applyBorder="1" applyProtection="1"/>
    <xf numFmtId="0" fontId="16" fillId="0" borderId="0" xfId="25" applyFont="1" applyProtection="1"/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4" fontId="11" fillId="0" borderId="17" xfId="0" applyNumberFormat="1" applyFont="1" applyBorder="1" applyAlignment="1" applyProtection="1">
      <alignment vertical="center" wrapText="1"/>
    </xf>
    <xf numFmtId="0" fontId="11" fillId="2" borderId="58" xfId="25" applyFont="1" applyFill="1" applyBorder="1" applyAlignment="1" applyProtection="1">
      <alignment horizontal="center" vertical="center" wrapText="1"/>
    </xf>
    <xf numFmtId="0" fontId="11" fillId="2" borderId="59" xfId="25" applyFont="1" applyFill="1" applyBorder="1" applyAlignment="1" applyProtection="1">
      <alignment horizontal="center" vertical="center" wrapText="1"/>
    </xf>
    <xf numFmtId="4" fontId="16" fillId="2" borderId="20" xfId="25" applyNumberFormat="1" applyFont="1" applyFill="1" applyBorder="1" applyAlignment="1" applyProtection="1">
      <alignment horizontal="center" vertical="center" wrapText="1"/>
    </xf>
    <xf numFmtId="0" fontId="14" fillId="0" borderId="20" xfId="25" applyFont="1" applyBorder="1" applyProtection="1"/>
    <xf numFmtId="4" fontId="14" fillId="0" borderId="21" xfId="25" applyNumberFormat="1" applyFont="1" applyBorder="1" applyProtection="1"/>
    <xf numFmtId="0" fontId="6" fillId="0" borderId="8" xfId="0" applyFont="1" applyFill="1" applyBorder="1" applyAlignment="1" applyProtection="1">
      <alignment vertical="center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0" fontId="6" fillId="0" borderId="12" xfId="0" applyFont="1" applyBorder="1" applyProtection="1"/>
    <xf numFmtId="4" fontId="6" fillId="0" borderId="63" xfId="0" applyNumberFormat="1" applyFont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vertical="center" wrapText="1"/>
    </xf>
    <xf numFmtId="4" fontId="0" fillId="0" borderId="65" xfId="0" applyNumberFormat="1" applyFont="1" applyBorder="1" applyProtection="1"/>
    <xf numFmtId="4" fontId="0" fillId="0" borderId="28" xfId="0" applyNumberFormat="1" applyFont="1" applyBorder="1" applyProtection="1"/>
    <xf numFmtId="4" fontId="0" fillId="0" borderId="67" xfId="0" applyNumberFormat="1" applyFont="1" applyBorder="1" applyProtection="1"/>
    <xf numFmtId="0" fontId="11" fillId="0" borderId="37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0" fontId="15" fillId="0" borderId="19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4" fontId="16" fillId="0" borderId="2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Protection="1"/>
    <xf numFmtId="0" fontId="21" fillId="0" borderId="0" xfId="0" applyFont="1" applyProtection="1"/>
    <xf numFmtId="0" fontId="15" fillId="0" borderId="0" xfId="0" applyFont="1" applyFill="1" applyBorder="1" applyAlignment="1" applyProtection="1">
      <alignment horizontal="left"/>
    </xf>
    <xf numFmtId="0" fontId="20" fillId="0" borderId="1" xfId="0" applyFont="1" applyFill="1" applyBorder="1" applyAlignment="1" applyProtection="1">
      <alignment horizontal="center"/>
    </xf>
    <xf numFmtId="0" fontId="20" fillId="0" borderId="23" xfId="0" applyFont="1" applyBorder="1" applyProtection="1"/>
    <xf numFmtId="4" fontId="21" fillId="0" borderId="9" xfId="0" applyNumberFormat="1" applyFont="1" applyBorder="1" applyProtection="1"/>
    <xf numFmtId="0" fontId="20" fillId="0" borderId="8" xfId="0" applyFont="1" applyFill="1" applyBorder="1" applyAlignment="1" applyProtection="1">
      <alignment wrapText="1"/>
    </xf>
    <xf numFmtId="3" fontId="20" fillId="0" borderId="1" xfId="0" applyNumberFormat="1" applyFont="1" applyFill="1" applyBorder="1" applyAlignment="1" applyProtection="1">
      <alignment horizontal="center"/>
    </xf>
    <xf numFmtId="0" fontId="20" fillId="0" borderId="1" xfId="0" applyFont="1" applyFill="1" applyBorder="1" applyAlignment="1" applyProtection="1"/>
    <xf numFmtId="0" fontId="20" fillId="0" borderId="1" xfId="0" applyFont="1" applyBorder="1" applyProtection="1"/>
    <xf numFmtId="4" fontId="21" fillId="0" borderId="2" xfId="0" applyNumberFormat="1" applyFont="1" applyBorder="1" applyProtection="1"/>
    <xf numFmtId="0" fontId="20" fillId="0" borderId="8" xfId="0" applyFont="1" applyFill="1" applyBorder="1" applyAlignment="1" applyProtection="1"/>
    <xf numFmtId="4" fontId="20" fillId="0" borderId="1" xfId="0" applyNumberFormat="1" applyFont="1" applyFill="1" applyBorder="1" applyAlignment="1" applyProtection="1">
      <alignment horizontal="center"/>
    </xf>
    <xf numFmtId="0" fontId="20" fillId="0" borderId="8" xfId="0" applyFont="1" applyFill="1" applyBorder="1" applyAlignment="1" applyProtection="1">
      <alignment horizontal="left"/>
    </xf>
    <xf numFmtId="4" fontId="20" fillId="0" borderId="63" xfId="0" applyNumberFormat="1" applyFont="1" applyFill="1" applyBorder="1" applyAlignment="1" applyProtection="1">
      <alignment horizontal="center"/>
    </xf>
    <xf numFmtId="0" fontId="20" fillId="0" borderId="63" xfId="0" applyFont="1" applyBorder="1" applyProtection="1"/>
    <xf numFmtId="4" fontId="21" fillId="0" borderId="65" xfId="0" applyNumberFormat="1" applyFont="1" applyBorder="1" applyProtection="1"/>
    <xf numFmtId="0" fontId="20" fillId="0" borderId="10" xfId="0" applyFont="1" applyFill="1" applyBorder="1" applyAlignment="1" applyProtection="1"/>
    <xf numFmtId="4" fontId="20" fillId="0" borderId="11" xfId="0" applyNumberFormat="1" applyFont="1" applyFill="1" applyBorder="1" applyAlignment="1" applyProtection="1">
      <alignment horizontal="center"/>
    </xf>
    <xf numFmtId="0" fontId="20" fillId="0" borderId="11" xfId="0" applyFont="1" applyBorder="1" applyProtection="1"/>
    <xf numFmtId="4" fontId="21" fillId="0" borderId="4" xfId="0" applyNumberFormat="1" applyFont="1" applyBorder="1" applyProtection="1"/>
    <xf numFmtId="0" fontId="20" fillId="0" borderId="0" xfId="0" applyFont="1" applyFill="1" applyBorder="1" applyAlignment="1" applyProtection="1"/>
    <xf numFmtId="4" fontId="21" fillId="0" borderId="0" xfId="0" applyNumberFormat="1" applyFont="1" applyProtection="1"/>
    <xf numFmtId="0" fontId="22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Protection="1"/>
    <xf numFmtId="0" fontId="11" fillId="0" borderId="57" xfId="0" applyFont="1" applyFill="1" applyBorder="1" applyAlignment="1" applyProtection="1">
      <alignment vertical="center" wrapText="1"/>
    </xf>
    <xf numFmtId="0" fontId="6" fillId="0" borderId="8" xfId="0" applyFont="1" applyBorder="1" applyAlignment="1" applyProtection="1">
      <alignment horizontal="left" vertical="center" wrapText="1"/>
    </xf>
    <xf numFmtId="4" fontId="6" fillId="4" borderId="69" xfId="0" applyNumberFormat="1" applyFont="1" applyFill="1" applyBorder="1" applyAlignment="1" applyProtection="1">
      <alignment horizontal="center" vertical="center" wrapText="1"/>
      <protection locked="0"/>
    </xf>
    <xf numFmtId="4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1" xfId="0" applyNumberFormat="1" applyFont="1" applyFill="1" applyBorder="1" applyAlignment="1" applyProtection="1">
      <alignment horizontal="center" wrapText="1"/>
    </xf>
    <xf numFmtId="0" fontId="17" fillId="0" borderId="48" xfId="25" applyFont="1" applyBorder="1" applyAlignment="1" applyProtection="1">
      <alignment horizontal="center" vertical="center" wrapText="1"/>
    </xf>
    <xf numFmtId="0" fontId="11" fillId="2" borderId="75" xfId="25" applyFont="1" applyFill="1" applyBorder="1" applyAlignment="1" applyProtection="1">
      <alignment horizontal="center" vertical="center" wrapText="1"/>
    </xf>
    <xf numFmtId="4" fontId="6" fillId="0" borderId="56" xfId="0" applyNumberFormat="1" applyFont="1" applyBorder="1" applyAlignment="1" applyProtection="1">
      <alignment horizontal="center" vertical="center" wrapText="1"/>
    </xf>
    <xf numFmtId="0" fontId="0" fillId="0" borderId="76" xfId="0" applyFont="1" applyFill="1" applyBorder="1" applyProtection="1"/>
    <xf numFmtId="0" fontId="6" fillId="0" borderId="37" xfId="0" applyFont="1" applyFill="1" applyBorder="1" applyAlignment="1" applyProtection="1">
      <alignment vertical="center" wrapText="1"/>
    </xf>
    <xf numFmtId="0" fontId="6" fillId="0" borderId="63" xfId="0" applyFont="1" applyBorder="1" applyAlignment="1" applyProtection="1">
      <alignment horizontal="center" vertical="center" wrapText="1"/>
    </xf>
    <xf numFmtId="0" fontId="6" fillId="0" borderId="63" xfId="0" applyFont="1" applyFill="1" applyBorder="1" applyAlignment="1" applyProtection="1">
      <alignment horizontal="center" vertical="center" wrapText="1"/>
    </xf>
    <xf numFmtId="4" fontId="14" fillId="0" borderId="67" xfId="25" applyNumberFormat="1" applyFont="1" applyBorder="1" applyProtection="1"/>
    <xf numFmtId="0" fontId="6" fillId="0" borderId="57" xfId="0" applyFont="1" applyFill="1" applyBorder="1" applyAlignment="1" applyProtection="1">
      <alignment vertical="center" wrapText="1"/>
    </xf>
    <xf numFmtId="0" fontId="6" fillId="0" borderId="56" xfId="0" applyFont="1" applyBorder="1" applyAlignment="1" applyProtection="1">
      <alignment horizontal="center" vertical="center" wrapText="1"/>
    </xf>
    <xf numFmtId="0" fontId="6" fillId="0" borderId="56" xfId="0" applyFont="1" applyFill="1" applyBorder="1" applyAlignment="1" applyProtection="1">
      <alignment horizontal="center" vertical="center" wrapText="1"/>
    </xf>
    <xf numFmtId="0" fontId="11" fillId="0" borderId="68" xfId="0" applyFont="1" applyBorder="1" applyAlignment="1" applyProtection="1">
      <alignment horizontal="center" vertical="center" wrapText="1"/>
    </xf>
    <xf numFmtId="0" fontId="11" fillId="0" borderId="62" xfId="25" applyFont="1" applyBorder="1" applyAlignment="1" applyProtection="1">
      <alignment horizontal="center" vertical="center" wrapText="1"/>
    </xf>
    <xf numFmtId="4" fontId="11" fillId="0" borderId="77" xfId="25" applyNumberFormat="1" applyFont="1" applyBorder="1" applyAlignment="1" applyProtection="1">
      <alignment horizontal="center" vertical="center" wrapText="1"/>
    </xf>
    <xf numFmtId="4" fontId="6" fillId="0" borderId="56" xfId="0" applyNumberFormat="1" applyFont="1" applyFill="1" applyBorder="1" applyAlignment="1" applyProtection="1">
      <alignment horizontal="center" vertical="center" wrapText="1"/>
    </xf>
    <xf numFmtId="0" fontId="11" fillId="0" borderId="60" xfId="25" applyFont="1" applyBorder="1" applyAlignment="1" applyProtection="1">
      <alignment horizontal="center" vertical="center" wrapText="1"/>
    </xf>
    <xf numFmtId="0" fontId="11" fillId="0" borderId="61" xfId="25" applyFont="1" applyBorder="1" applyAlignment="1" applyProtection="1">
      <alignment horizontal="center" vertical="center" wrapText="1"/>
    </xf>
    <xf numFmtId="4" fontId="11" fillId="0" borderId="46" xfId="25" applyNumberFormat="1" applyFont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3" fontId="6" fillId="2" borderId="63" xfId="0" applyNumberFormat="1" applyFont="1" applyFill="1" applyBorder="1" applyAlignment="1" applyProtection="1">
      <alignment horizontal="center" vertical="center" wrapText="1"/>
    </xf>
    <xf numFmtId="3" fontId="6" fillId="2" borderId="56" xfId="0" applyNumberFormat="1" applyFont="1" applyFill="1" applyBorder="1" applyAlignment="1" applyProtection="1">
      <alignment horizontal="center" vertical="center" wrapText="1"/>
    </xf>
    <xf numFmtId="4" fontId="13" fillId="0" borderId="32" xfId="8" applyNumberFormat="1" applyFont="1" applyFill="1" applyBorder="1" applyAlignment="1" applyProtection="1">
      <alignment horizontal="center"/>
    </xf>
    <xf numFmtId="4" fontId="13" fillId="0" borderId="17" xfId="8" applyNumberFormat="1" applyFont="1" applyFill="1" applyBorder="1" applyAlignment="1" applyProtection="1">
      <alignment horizontal="center"/>
    </xf>
    <xf numFmtId="0" fontId="15" fillId="5" borderId="42" xfId="25" applyFont="1" applyFill="1" applyBorder="1" applyAlignment="1" applyProtection="1"/>
    <xf numFmtId="0" fontId="15" fillId="5" borderId="43" xfId="25" applyFont="1" applyFill="1" applyBorder="1" applyAlignment="1" applyProtection="1">
      <alignment horizontal="center"/>
    </xf>
    <xf numFmtId="0" fontId="15" fillId="5" borderId="43" xfId="25" applyFont="1" applyFill="1" applyBorder="1" applyAlignment="1" applyProtection="1"/>
    <xf numFmtId="0" fontId="15" fillId="5" borderId="44" xfId="25" applyFont="1" applyFill="1" applyBorder="1" applyAlignment="1" applyProtection="1">
      <alignment horizontal="center"/>
    </xf>
    <xf numFmtId="4" fontId="15" fillId="5" borderId="45" xfId="25" applyNumberFormat="1" applyFont="1" applyFill="1" applyBorder="1" applyAlignment="1" applyProtection="1">
      <alignment horizontal="center"/>
    </xf>
    <xf numFmtId="0" fontId="6" fillId="0" borderId="52" xfId="25" applyFont="1" applyBorder="1" applyAlignment="1" applyProtection="1">
      <alignment horizontal="center"/>
    </xf>
    <xf numFmtId="2" fontId="6" fillId="0" borderId="23" xfId="25" applyNumberFormat="1" applyFont="1" applyBorder="1" applyAlignment="1" applyProtection="1">
      <alignment horizontal="right" wrapText="1"/>
    </xf>
    <xf numFmtId="0" fontId="6" fillId="0" borderId="53" xfId="25" applyFont="1" applyBorder="1" applyAlignment="1" applyProtection="1">
      <alignment horizontal="center"/>
    </xf>
    <xf numFmtId="2" fontId="6" fillId="0" borderId="1" xfId="25" applyNumberFormat="1" applyFont="1" applyBorder="1" applyAlignment="1" applyProtection="1">
      <alignment horizontal="right" wrapText="1"/>
    </xf>
    <xf numFmtId="0" fontId="6" fillId="0" borderId="55" xfId="25" applyFont="1" applyBorder="1" applyAlignment="1" applyProtection="1">
      <alignment horizontal="center"/>
    </xf>
    <xf numFmtId="2" fontId="6" fillId="0" borderId="11" xfId="25" applyNumberFormat="1" applyFont="1" applyBorder="1" applyAlignment="1" applyProtection="1">
      <alignment horizontal="right" wrapText="1"/>
    </xf>
    <xf numFmtId="0" fontId="6" fillId="0" borderId="56" xfId="25" applyFont="1" applyBorder="1" applyAlignment="1" applyProtection="1">
      <alignment horizontal="center"/>
    </xf>
    <xf numFmtId="4" fontId="6" fillId="0" borderId="28" xfId="25" applyNumberFormat="1" applyFont="1" applyBorder="1" applyAlignment="1" applyProtection="1">
      <alignment vertical="center" wrapText="1"/>
    </xf>
    <xf numFmtId="0" fontId="6" fillId="0" borderId="17" xfId="25" applyFont="1" applyBorder="1" applyAlignment="1" applyProtection="1">
      <alignment horizontal="center"/>
    </xf>
    <xf numFmtId="0" fontId="12" fillId="0" borderId="17" xfId="25" applyFont="1" applyBorder="1" applyAlignment="1" applyProtection="1">
      <alignment vertical="center" wrapText="1"/>
    </xf>
    <xf numFmtId="0" fontId="12" fillId="0" borderId="56" xfId="25" applyFont="1" applyBorder="1" applyAlignment="1" applyProtection="1">
      <alignment vertical="center" wrapText="1"/>
    </xf>
    <xf numFmtId="0" fontId="19" fillId="2" borderId="19" xfId="25" applyFont="1" applyFill="1" applyBorder="1" applyAlignment="1" applyProtection="1">
      <alignment horizontal="left" vertical="center" wrapText="1"/>
    </xf>
    <xf numFmtId="0" fontId="16" fillId="2" borderId="20" xfId="25" applyFont="1" applyFill="1" applyBorder="1" applyAlignment="1" applyProtection="1">
      <alignment horizontal="center" vertical="center" wrapText="1"/>
    </xf>
    <xf numFmtId="0" fontId="20" fillId="0" borderId="22" xfId="0" applyFont="1" applyFill="1" applyBorder="1" applyAlignment="1" applyProtection="1"/>
    <xf numFmtId="0" fontId="20" fillId="0" borderId="26" xfId="0" applyFont="1" applyBorder="1" applyAlignment="1" applyProtection="1">
      <alignment wrapText="1"/>
    </xf>
    <xf numFmtId="3" fontId="20" fillId="0" borderId="23" xfId="0" applyNumberFormat="1" applyFont="1" applyFill="1" applyBorder="1" applyAlignment="1" applyProtection="1">
      <alignment horizontal="center"/>
    </xf>
    <xf numFmtId="3" fontId="20" fillId="0" borderId="63" xfId="0" applyNumberFormat="1" applyFont="1" applyFill="1" applyBorder="1" applyAlignment="1" applyProtection="1">
      <alignment horizontal="center"/>
    </xf>
    <xf numFmtId="3" fontId="20" fillId="0" borderId="11" xfId="0" applyNumberFormat="1" applyFont="1" applyFill="1" applyBorder="1" applyAlignment="1" applyProtection="1">
      <alignment horizontal="center"/>
    </xf>
    <xf numFmtId="0" fontId="20" fillId="0" borderId="0" xfId="0" applyFont="1" applyProtection="1"/>
    <xf numFmtId="0" fontId="6" fillId="2" borderId="54" xfId="25" applyNumberFormat="1" applyFont="1" applyFill="1" applyBorder="1" applyAlignment="1" applyProtection="1">
      <alignment wrapText="1"/>
    </xf>
    <xf numFmtId="0" fontId="11" fillId="0" borderId="48" xfId="25" applyFont="1" applyBorder="1" applyAlignment="1" applyProtection="1">
      <alignment horizontal="center" vertical="center" wrapText="1"/>
    </xf>
    <xf numFmtId="4" fontId="11" fillId="0" borderId="50" xfId="25" applyNumberFormat="1" applyFont="1" applyBorder="1" applyAlignment="1" applyProtection="1">
      <alignment horizontal="center" vertical="center" wrapText="1"/>
    </xf>
    <xf numFmtId="4" fontId="6" fillId="2" borderId="69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Font="1"/>
    <xf numFmtId="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26" fillId="0" borderId="0" xfId="0" applyFont="1"/>
    <xf numFmtId="0" fontId="14" fillId="2" borderId="51" xfId="25" applyFont="1" applyFill="1" applyBorder="1" applyAlignment="1" applyProtection="1">
      <alignment wrapText="1"/>
    </xf>
    <xf numFmtId="4" fontId="6" fillId="4" borderId="69" xfId="0" applyNumberFormat="1" applyFont="1" applyFill="1" applyBorder="1" applyAlignment="1" applyProtection="1">
      <alignment horizontal="center" wrapText="1"/>
      <protection locked="0"/>
    </xf>
    <xf numFmtId="4" fontId="11" fillId="0" borderId="0" xfId="0" applyNumberFormat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0" fontId="0" fillId="0" borderId="15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10" fillId="2" borderId="5" xfId="0" applyFont="1" applyFill="1" applyBorder="1" applyAlignment="1" applyProtection="1">
      <alignment horizontal="center"/>
    </xf>
    <xf numFmtId="0" fontId="10" fillId="2" borderId="6" xfId="0" applyFont="1" applyFill="1" applyBorder="1" applyAlignment="1" applyProtection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11" fillId="0" borderId="70" xfId="25" applyFont="1" applyBorder="1" applyAlignment="1" applyProtection="1">
      <alignment horizontal="center" vertical="center" wrapText="1"/>
    </xf>
    <xf numFmtId="0" fontId="11" fillId="0" borderId="27" xfId="25" applyFont="1" applyBorder="1" applyAlignment="1" applyProtection="1">
      <alignment horizontal="center" vertical="center" wrapText="1"/>
    </xf>
    <xf numFmtId="0" fontId="11" fillId="0" borderId="71" xfId="25" applyFont="1" applyBorder="1" applyAlignment="1" applyProtection="1">
      <alignment horizontal="center" vertical="center" wrapText="1"/>
    </xf>
    <xf numFmtId="4" fontId="11" fillId="0" borderId="3" xfId="25" applyNumberFormat="1" applyFont="1" applyBorder="1" applyAlignment="1" applyProtection="1">
      <alignment horizontal="center" vertical="center" wrapText="1"/>
    </xf>
    <xf numFmtId="4" fontId="11" fillId="0" borderId="38" xfId="25" applyNumberFormat="1" applyFont="1" applyBorder="1" applyAlignment="1" applyProtection="1">
      <alignment horizontal="center" vertical="center" wrapText="1"/>
    </xf>
    <xf numFmtId="4" fontId="11" fillId="0" borderId="24" xfId="25" applyNumberFormat="1" applyFont="1" applyBorder="1" applyAlignment="1" applyProtection="1">
      <alignment horizontal="center" vertical="center" wrapText="1"/>
    </xf>
    <xf numFmtId="0" fontId="11" fillId="2" borderId="16" xfId="0" applyFont="1" applyFill="1" applyBorder="1" applyAlignment="1" applyProtection="1">
      <alignment horizontal="center" wrapText="1"/>
    </xf>
    <xf numFmtId="0" fontId="11" fillId="2" borderId="17" xfId="0" applyFont="1" applyFill="1" applyBorder="1" applyAlignment="1" applyProtection="1">
      <alignment horizontal="center"/>
    </xf>
    <xf numFmtId="0" fontId="11" fillId="0" borderId="22" xfId="0" applyFont="1" applyBorder="1" applyAlignment="1" applyProtection="1">
      <alignment horizontal="center" vertical="center" wrapText="1"/>
    </xf>
    <xf numFmtId="0" fontId="6" fillId="0" borderId="8" xfId="0" applyFont="1" applyBorder="1" applyProtection="1"/>
    <xf numFmtId="0" fontId="6" fillId="0" borderId="10" xfId="0" applyFont="1" applyBorder="1" applyProtection="1"/>
    <xf numFmtId="0" fontId="11" fillId="0" borderId="23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23" fillId="0" borderId="0" xfId="25" applyFont="1" applyAlignment="1" applyProtection="1">
      <alignment wrapText="1"/>
    </xf>
    <xf numFmtId="0" fontId="0" fillId="0" borderId="0" xfId="0" applyAlignment="1">
      <alignment wrapText="1"/>
    </xf>
    <xf numFmtId="0" fontId="11" fillId="0" borderId="72" xfId="25" applyFont="1" applyFill="1" applyBorder="1" applyAlignment="1" applyProtection="1">
      <alignment horizontal="center" vertical="center" wrapText="1"/>
    </xf>
    <xf numFmtId="0" fontId="11" fillId="0" borderId="73" xfId="25" applyFont="1" applyFill="1" applyBorder="1" applyAlignment="1" applyProtection="1">
      <alignment horizontal="center" vertical="center" wrapText="1"/>
    </xf>
    <xf numFmtId="0" fontId="11" fillId="0" borderId="74" xfId="25" applyFont="1" applyFill="1" applyBorder="1" applyAlignment="1" applyProtection="1">
      <alignment horizontal="center" vertical="center" wrapText="1"/>
    </xf>
    <xf numFmtId="4" fontId="11" fillId="0" borderId="39" xfId="25" applyNumberFormat="1" applyFont="1" applyFill="1" applyBorder="1" applyAlignment="1" applyProtection="1">
      <alignment horizontal="center" vertical="center" wrapText="1"/>
    </xf>
    <xf numFmtId="4" fontId="11" fillId="0" borderId="40" xfId="25" applyNumberFormat="1" applyFont="1" applyFill="1" applyBorder="1" applyAlignment="1" applyProtection="1">
      <alignment horizontal="center" vertical="center" wrapText="1"/>
    </xf>
    <xf numFmtId="4" fontId="11" fillId="0" borderId="41" xfId="25" applyNumberFormat="1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center"/>
    </xf>
    <xf numFmtId="0" fontId="15" fillId="3" borderId="16" xfId="0" applyFont="1" applyFill="1" applyBorder="1" applyAlignment="1" applyProtection="1">
      <alignment horizontal="center" vertical="center" wrapText="1"/>
    </xf>
    <xf numFmtId="0" fontId="15" fillId="3" borderId="17" xfId="0" applyFont="1" applyFill="1" applyBorder="1" applyAlignment="1" applyProtection="1">
      <alignment horizontal="center" vertical="center" wrapText="1"/>
    </xf>
    <xf numFmtId="0" fontId="15" fillId="0" borderId="13" xfId="0" applyFont="1" applyFill="1" applyBorder="1" applyAlignment="1" applyProtection="1">
      <alignment horizontal="center" vertical="center" wrapText="1"/>
    </xf>
    <xf numFmtId="0" fontId="20" fillId="0" borderId="8" xfId="0" applyFont="1" applyFill="1" applyBorder="1" applyProtection="1"/>
    <xf numFmtId="0" fontId="20" fillId="0" borderId="10" xfId="0" applyFont="1" applyFill="1" applyBorder="1" applyProtection="1"/>
    <xf numFmtId="0" fontId="11" fillId="0" borderId="2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24" fillId="0" borderId="6" xfId="0" applyFont="1" applyBorder="1" applyAlignment="1" applyProtection="1"/>
    <xf numFmtId="0" fontId="10" fillId="6" borderId="5" xfId="25" applyFont="1" applyFill="1" applyBorder="1" applyAlignment="1" applyProtection="1">
      <alignment horizontal="center" vertical="center"/>
    </xf>
    <xf numFmtId="0" fontId="10" fillId="6" borderId="6" xfId="25" applyFont="1" applyFill="1" applyBorder="1" applyAlignment="1" applyProtection="1">
      <alignment horizontal="center" vertical="center"/>
    </xf>
    <xf numFmtId="0" fontId="10" fillId="6" borderId="16" xfId="25" applyFont="1" applyFill="1" applyBorder="1" applyAlignment="1" applyProtection="1">
      <alignment horizontal="center" vertical="center"/>
    </xf>
    <xf numFmtId="0" fontId="10" fillId="6" borderId="17" xfId="25" applyFont="1" applyFill="1" applyBorder="1" applyAlignment="1" applyProtection="1">
      <alignment horizontal="center" vertical="center"/>
    </xf>
    <xf numFmtId="0" fontId="14" fillId="0" borderId="6" xfId="25" applyFont="1" applyBorder="1" applyAlignment="1" applyProtection="1"/>
    <xf numFmtId="0" fontId="10" fillId="2" borderId="5" xfId="25" applyFont="1" applyFill="1" applyBorder="1" applyAlignment="1" applyProtection="1">
      <alignment horizontal="center" vertical="center" wrapText="1"/>
    </xf>
    <xf numFmtId="0" fontId="10" fillId="2" borderId="6" xfId="25" applyFont="1" applyFill="1" applyBorder="1" applyAlignment="1" applyProtection="1">
      <alignment horizontal="center" vertical="center" wrapText="1"/>
    </xf>
    <xf numFmtId="0" fontId="10" fillId="2" borderId="16" xfId="25" applyFont="1" applyFill="1" applyBorder="1" applyAlignment="1" applyProtection="1">
      <alignment horizontal="center" vertical="center" wrapText="1"/>
    </xf>
    <xf numFmtId="0" fontId="10" fillId="2" borderId="17" xfId="25" applyFont="1" applyFill="1" applyBorder="1" applyAlignment="1" applyProtection="1">
      <alignment horizontal="center" vertical="center" wrapText="1"/>
    </xf>
    <xf numFmtId="0" fontId="15" fillId="0" borderId="64" xfId="25" applyFont="1" applyFill="1" applyBorder="1" applyAlignment="1" applyProtection="1">
      <alignment horizontal="left" vertical="center" wrapText="1"/>
    </xf>
    <xf numFmtId="0" fontId="15" fillId="0" borderId="66" xfId="25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0" fillId="0" borderId="16" xfId="0" applyBorder="1" applyAlignment="1"/>
  </cellXfs>
  <cellStyles count="55">
    <cellStyle name="Excel Built-in Normal" xfId="25"/>
    <cellStyle name="Měna 2" xfId="2"/>
    <cellStyle name="Měna 2 2" xfId="26"/>
    <cellStyle name="Měna 2 3" xfId="27"/>
    <cellStyle name="měny 2" xfId="3"/>
    <cellStyle name="měny 2 2" xfId="28"/>
    <cellStyle name="měny 2 3" xfId="29"/>
    <cellStyle name="měny 3" xfId="4"/>
    <cellStyle name="měny 3 2" xfId="30"/>
    <cellStyle name="měny 3 3" xfId="31"/>
    <cellStyle name="Normálna 2" xfId="5"/>
    <cellStyle name="Normálna 2 2" xfId="32"/>
    <cellStyle name="Normálna 2 3" xfId="33"/>
    <cellStyle name="Normální" xfId="0" builtinId="0"/>
    <cellStyle name="Normální 10" xfId="23"/>
    <cellStyle name="Normální 10 2" xfId="34"/>
    <cellStyle name="Normální 10 3" xfId="35"/>
    <cellStyle name="Normální 11" xfId="36"/>
    <cellStyle name="normální 2" xfId="6"/>
    <cellStyle name="normální 2 2" xfId="7"/>
    <cellStyle name="normální 2 2 2" xfId="37"/>
    <cellStyle name="normální 2 2 3" xfId="38"/>
    <cellStyle name="normální 2 3" xfId="39"/>
    <cellStyle name="normální 2 4" xfId="40"/>
    <cellStyle name="normální 3" xfId="8"/>
    <cellStyle name="normální 3 2" xfId="9"/>
    <cellStyle name="normální 3 2 2" xfId="10"/>
    <cellStyle name="normální 3 2 2 2" xfId="41"/>
    <cellStyle name="normální 3 2 2 3" xfId="42"/>
    <cellStyle name="normální 3 2 3" xfId="43"/>
    <cellStyle name="normální 3 2 4" xfId="44"/>
    <cellStyle name="normální 3 3" xfId="11"/>
    <cellStyle name="normální 3 3 2" xfId="45"/>
    <cellStyle name="normální 3 3 3" xfId="46"/>
    <cellStyle name="normální 3 4" xfId="47"/>
    <cellStyle name="normální 3 5" xfId="48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2 2" xfId="49"/>
    <cellStyle name="normální 5 2 3" xfId="50"/>
    <cellStyle name="normální 5 3" xfId="24"/>
    <cellStyle name="normální 5 3 2" xfId="51"/>
    <cellStyle name="normální 5 3 3" xfId="52"/>
    <cellStyle name="normální 5_Briklis Brno" xfId="18"/>
    <cellStyle name="Normální 6" xfId="19"/>
    <cellStyle name="Normální 6 2" xfId="53"/>
    <cellStyle name="Normální 6 3" xfId="54"/>
    <cellStyle name="Normální 7" xfId="1"/>
    <cellStyle name="Normální 8" xfId="21"/>
    <cellStyle name="Normální 9" xfId="22"/>
    <cellStyle name="Standard_Preis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B7" sqref="B7"/>
    </sheetView>
  </sheetViews>
  <sheetFormatPr defaultRowHeight="15" x14ac:dyDescent="0.25"/>
  <cols>
    <col min="1" max="1" width="19.7109375" customWidth="1"/>
    <col min="2" max="2" width="28.42578125" customWidth="1"/>
  </cols>
  <sheetData>
    <row r="1" spans="1:6" x14ac:dyDescent="0.25">
      <c r="F1" t="s">
        <v>134</v>
      </c>
    </row>
    <row r="2" spans="1:6" x14ac:dyDescent="0.25">
      <c r="A2" s="180" t="s">
        <v>129</v>
      </c>
    </row>
    <row r="3" spans="1:6" x14ac:dyDescent="0.25">
      <c r="A3" s="178" t="s">
        <v>128</v>
      </c>
      <c r="B3" s="179">
        <f>Tab.1a!G31</f>
        <v>0</v>
      </c>
    </row>
    <row r="4" spans="1:6" x14ac:dyDescent="0.25">
      <c r="A4" s="178" t="s">
        <v>127</v>
      </c>
      <c r="B4" s="176">
        <f>Tab.1b!G43</f>
        <v>0</v>
      </c>
    </row>
    <row r="5" spans="1:6" x14ac:dyDescent="0.25">
      <c r="A5" s="178" t="s">
        <v>126</v>
      </c>
      <c r="B5" s="176">
        <f>Tab.1c!G13</f>
        <v>0</v>
      </c>
    </row>
    <row r="6" spans="1:6" x14ac:dyDescent="0.25">
      <c r="A6" s="178" t="s">
        <v>125</v>
      </c>
      <c r="B6" s="176">
        <f>Tab.2!F13</f>
        <v>0</v>
      </c>
    </row>
    <row r="7" spans="1:6" x14ac:dyDescent="0.25">
      <c r="A7" s="177" t="s">
        <v>124</v>
      </c>
      <c r="B7" s="176">
        <f>Tab.3!F12</f>
        <v>0</v>
      </c>
    </row>
    <row r="9" spans="1:6" x14ac:dyDescent="0.25">
      <c r="A9" s="175" t="s">
        <v>123</v>
      </c>
      <c r="B9" s="174">
        <f>B3+B4+B5+B6+B7</f>
        <v>0</v>
      </c>
    </row>
    <row r="11" spans="1:6" x14ac:dyDescent="0.25">
      <c r="A11" s="173" t="s">
        <v>133</v>
      </c>
    </row>
  </sheetData>
  <sheetProtection algorithmName="SHA-512" hashValue="SJhc/sMo243UVPpbyUnAtTECOX/cwRX3FDBL1KIaR3lk/qJUJGvn5cg7mqVyBse7BaLQtTc4NopGGqp0UFhJ8Q==" saltValue="yHlmxduYuyoGTzHzqk5URA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4"/>
  <sheetViews>
    <sheetView zoomScale="90" zoomScaleNormal="90" zoomScaleSheetLayoutView="100" workbookViewId="0">
      <selection activeCell="G31" sqref="G31"/>
    </sheetView>
  </sheetViews>
  <sheetFormatPr defaultRowHeight="15" x14ac:dyDescent="0.25"/>
  <cols>
    <col min="1" max="1" width="4.5703125" style="3" customWidth="1"/>
    <col min="2" max="2" width="60.28515625" style="3" customWidth="1"/>
    <col min="3" max="3" width="11.28515625" style="3" customWidth="1"/>
    <col min="4" max="4" width="9.140625" style="3"/>
    <col min="5" max="5" width="17.42578125" style="3" customWidth="1"/>
    <col min="6" max="6" width="10.7109375" style="3" customWidth="1"/>
    <col min="7" max="7" width="22.7109375" style="46" customWidth="1"/>
    <col min="8" max="16384" width="9.140625" style="3"/>
  </cols>
  <sheetData>
    <row r="1" spans="2:7" ht="15.75" thickBot="1" x14ac:dyDescent="0.3">
      <c r="B1" s="1" t="s">
        <v>0</v>
      </c>
      <c r="C1" s="2"/>
      <c r="G1" s="4" t="s">
        <v>42</v>
      </c>
    </row>
    <row r="2" spans="2:7" ht="9" customHeight="1" x14ac:dyDescent="0.35">
      <c r="B2" s="190"/>
      <c r="C2" s="191"/>
      <c r="D2" s="191"/>
      <c r="E2" s="191"/>
      <c r="F2" s="192"/>
      <c r="G2" s="193"/>
    </row>
    <row r="3" spans="2:7" ht="21" x14ac:dyDescent="0.35">
      <c r="B3" s="184" t="s">
        <v>89</v>
      </c>
      <c r="C3" s="185"/>
      <c r="D3" s="185"/>
      <c r="E3" s="185"/>
      <c r="F3" s="186"/>
      <c r="G3" s="187"/>
    </row>
    <row r="4" spans="2:7" ht="31.5" customHeight="1" thickBot="1" x14ac:dyDescent="0.3">
      <c r="B4" s="200" t="s">
        <v>116</v>
      </c>
      <c r="C4" s="201"/>
      <c r="D4" s="201"/>
      <c r="E4" s="201"/>
      <c r="F4" s="188"/>
      <c r="G4" s="189"/>
    </row>
    <row r="5" spans="2:7" ht="15" customHeight="1" x14ac:dyDescent="0.25">
      <c r="B5" s="202" t="s">
        <v>7</v>
      </c>
      <c r="C5" s="205" t="s">
        <v>8</v>
      </c>
      <c r="D5" s="208" t="s">
        <v>2</v>
      </c>
      <c r="E5" s="211" t="s">
        <v>9</v>
      </c>
      <c r="F5" s="194" t="s">
        <v>38</v>
      </c>
      <c r="G5" s="197" t="s">
        <v>114</v>
      </c>
    </row>
    <row r="6" spans="2:7" x14ac:dyDescent="0.25">
      <c r="B6" s="203"/>
      <c r="C6" s="206"/>
      <c r="D6" s="209"/>
      <c r="E6" s="212"/>
      <c r="F6" s="195"/>
      <c r="G6" s="198"/>
    </row>
    <row r="7" spans="2:7" ht="15.75" thickBot="1" x14ac:dyDescent="0.3">
      <c r="B7" s="204"/>
      <c r="C7" s="207"/>
      <c r="D7" s="210"/>
      <c r="E7" s="213"/>
      <c r="F7" s="196"/>
      <c r="G7" s="199"/>
    </row>
    <row r="8" spans="2:7" x14ac:dyDescent="0.25">
      <c r="B8" s="5" t="s">
        <v>27</v>
      </c>
      <c r="C8" s="6">
        <v>517</v>
      </c>
      <c r="D8" s="6" t="s">
        <v>10</v>
      </c>
      <c r="E8" s="119"/>
      <c r="F8" s="7">
        <v>21</v>
      </c>
      <c r="G8" s="8">
        <f>C8*E8*F8</f>
        <v>0</v>
      </c>
    </row>
    <row r="9" spans="2:7" x14ac:dyDescent="0.25">
      <c r="B9" s="9"/>
      <c r="C9" s="10"/>
      <c r="D9" s="11"/>
      <c r="E9" s="12"/>
      <c r="F9" s="13"/>
      <c r="G9" s="14"/>
    </row>
    <row r="10" spans="2:7" x14ac:dyDescent="0.25">
      <c r="B10" s="15" t="s">
        <v>29</v>
      </c>
      <c r="C10" s="11">
        <v>201</v>
      </c>
      <c r="D10" s="11" t="s">
        <v>10</v>
      </c>
      <c r="E10" s="119"/>
      <c r="F10" s="13">
        <v>21</v>
      </c>
      <c r="G10" s="14">
        <f t="shared" ref="G10:G27" si="0">C10*E10*F10</f>
        <v>0</v>
      </c>
    </row>
    <row r="11" spans="2:7" x14ac:dyDescent="0.25">
      <c r="B11" s="9"/>
      <c r="C11" s="10"/>
      <c r="D11" s="11"/>
      <c r="E11" s="12"/>
      <c r="F11" s="13"/>
      <c r="G11" s="14"/>
    </row>
    <row r="12" spans="2:7" x14ac:dyDescent="0.25">
      <c r="B12" s="15" t="s">
        <v>28</v>
      </c>
      <c r="C12" s="11">
        <v>236</v>
      </c>
      <c r="D12" s="11" t="s">
        <v>10</v>
      </c>
      <c r="E12" s="119"/>
      <c r="F12" s="13">
        <v>21</v>
      </c>
      <c r="G12" s="14">
        <f t="shared" si="0"/>
        <v>0</v>
      </c>
    </row>
    <row r="13" spans="2:7" x14ac:dyDescent="0.25">
      <c r="B13" s="9"/>
      <c r="C13" s="10"/>
      <c r="D13" s="11"/>
      <c r="E13" s="12"/>
      <c r="F13" s="13"/>
      <c r="G13" s="14"/>
    </row>
    <row r="14" spans="2:7" x14ac:dyDescent="0.25">
      <c r="B14" s="16" t="s">
        <v>30</v>
      </c>
      <c r="C14" s="11">
        <v>86</v>
      </c>
      <c r="D14" s="11" t="s">
        <v>10</v>
      </c>
      <c r="E14" s="119"/>
      <c r="F14" s="13">
        <v>4</v>
      </c>
      <c r="G14" s="14">
        <f>C14*E14*F14</f>
        <v>0</v>
      </c>
    </row>
    <row r="15" spans="2:7" x14ac:dyDescent="0.25">
      <c r="B15" s="9"/>
      <c r="C15" s="10"/>
      <c r="D15" s="11"/>
      <c r="E15" s="12"/>
      <c r="F15" s="13"/>
      <c r="G15" s="14"/>
    </row>
    <row r="16" spans="2:7" x14ac:dyDescent="0.25">
      <c r="B16" s="15" t="s">
        <v>31</v>
      </c>
      <c r="C16" s="11">
        <v>8</v>
      </c>
      <c r="D16" s="11" t="s">
        <v>10</v>
      </c>
      <c r="E16" s="119"/>
      <c r="F16" s="13">
        <v>21</v>
      </c>
      <c r="G16" s="14">
        <f t="shared" si="0"/>
        <v>0</v>
      </c>
    </row>
    <row r="17" spans="2:7" x14ac:dyDescent="0.25">
      <c r="B17" s="9"/>
      <c r="C17" s="10"/>
      <c r="D17" s="11"/>
      <c r="E17" s="12"/>
      <c r="F17" s="13"/>
      <c r="G17" s="14"/>
    </row>
    <row r="18" spans="2:7" x14ac:dyDescent="0.25">
      <c r="B18" s="15" t="s">
        <v>32</v>
      </c>
      <c r="C18" s="11">
        <v>50</v>
      </c>
      <c r="D18" s="11" t="s">
        <v>10</v>
      </c>
      <c r="E18" s="119"/>
      <c r="F18" s="13">
        <v>21</v>
      </c>
      <c r="G18" s="14">
        <f t="shared" si="0"/>
        <v>0</v>
      </c>
    </row>
    <row r="19" spans="2:7" x14ac:dyDescent="0.25">
      <c r="B19" s="9"/>
      <c r="C19" s="10"/>
      <c r="D19" s="11"/>
      <c r="E19" s="12"/>
      <c r="F19" s="13"/>
      <c r="G19" s="14"/>
    </row>
    <row r="20" spans="2:7" x14ac:dyDescent="0.25">
      <c r="B20" s="15" t="s">
        <v>33</v>
      </c>
      <c r="C20" s="11">
        <v>9</v>
      </c>
      <c r="D20" s="11" t="s">
        <v>10</v>
      </c>
      <c r="E20" s="119"/>
      <c r="F20" s="13">
        <v>21</v>
      </c>
      <c r="G20" s="14">
        <f t="shared" si="0"/>
        <v>0</v>
      </c>
    </row>
    <row r="21" spans="2:7" x14ac:dyDescent="0.25">
      <c r="B21" s="17"/>
      <c r="C21" s="10"/>
      <c r="D21" s="11"/>
      <c r="E21" s="18"/>
      <c r="F21" s="13"/>
      <c r="G21" s="14"/>
    </row>
    <row r="22" spans="2:7" x14ac:dyDescent="0.25">
      <c r="B22" s="17" t="s">
        <v>34</v>
      </c>
      <c r="C22" s="11">
        <v>47</v>
      </c>
      <c r="D22" s="11" t="s">
        <v>10</v>
      </c>
      <c r="E22" s="119"/>
      <c r="F22" s="13">
        <v>21</v>
      </c>
      <c r="G22" s="14">
        <f t="shared" si="0"/>
        <v>0</v>
      </c>
    </row>
    <row r="23" spans="2:7" x14ac:dyDescent="0.25">
      <c r="B23" s="19"/>
      <c r="C23" s="10"/>
      <c r="D23" s="11"/>
      <c r="E23" s="20"/>
      <c r="F23" s="13"/>
      <c r="G23" s="14"/>
    </row>
    <row r="24" spans="2:7" x14ac:dyDescent="0.25">
      <c r="B24" s="17" t="s">
        <v>35</v>
      </c>
      <c r="C24" s="11">
        <v>67</v>
      </c>
      <c r="D24" s="11" t="s">
        <v>10</v>
      </c>
      <c r="E24" s="119"/>
      <c r="F24" s="13">
        <v>1</v>
      </c>
      <c r="G24" s="14">
        <f t="shared" si="0"/>
        <v>0</v>
      </c>
    </row>
    <row r="25" spans="2:7" x14ac:dyDescent="0.25">
      <c r="B25" s="9"/>
      <c r="C25" s="10"/>
      <c r="D25" s="11"/>
      <c r="E25" s="12"/>
      <c r="F25" s="13"/>
      <c r="G25" s="14"/>
    </row>
    <row r="26" spans="2:7" x14ac:dyDescent="0.25">
      <c r="B26" s="21" t="s">
        <v>36</v>
      </c>
      <c r="C26" s="22"/>
      <c r="D26" s="23"/>
      <c r="E26" s="24"/>
      <c r="F26" s="13"/>
      <c r="G26" s="14"/>
    </row>
    <row r="27" spans="2:7" x14ac:dyDescent="0.25">
      <c r="B27" s="15" t="s">
        <v>70</v>
      </c>
      <c r="C27" s="11">
        <v>120</v>
      </c>
      <c r="D27" s="11" t="s">
        <v>10</v>
      </c>
      <c r="E27" s="119"/>
      <c r="F27" s="13">
        <v>4</v>
      </c>
      <c r="G27" s="14">
        <f t="shared" si="0"/>
        <v>0</v>
      </c>
    </row>
    <row r="28" spans="2:7" ht="15.75" thickBot="1" x14ac:dyDescent="0.3">
      <c r="B28" s="25"/>
      <c r="C28" s="26"/>
      <c r="D28" s="27"/>
      <c r="E28" s="28"/>
      <c r="F28" s="29"/>
      <c r="G28" s="30"/>
    </row>
    <row r="29" spans="2:7" x14ac:dyDescent="0.25">
      <c r="B29" s="31" t="s">
        <v>117</v>
      </c>
      <c r="C29" s="32"/>
      <c r="D29" s="33"/>
      <c r="E29" s="143"/>
      <c r="F29" s="34"/>
      <c r="G29" s="35">
        <f>G8+G10+G12+G14+G16+G18+G20+G22+G24+G27</f>
        <v>0</v>
      </c>
    </row>
    <row r="30" spans="2:7" x14ac:dyDescent="0.25">
      <c r="B30" s="36" t="s">
        <v>103</v>
      </c>
      <c r="C30" s="37"/>
      <c r="D30" s="33"/>
      <c r="E30" s="143"/>
      <c r="F30" s="38"/>
      <c r="G30" s="39">
        <f>G29*12</f>
        <v>0</v>
      </c>
    </row>
    <row r="31" spans="2:7" ht="15.75" thickBot="1" x14ac:dyDescent="0.3">
      <c r="B31" s="40" t="s">
        <v>104</v>
      </c>
      <c r="C31" s="41"/>
      <c r="D31" s="42"/>
      <c r="E31" s="144"/>
      <c r="F31" s="43"/>
      <c r="G31" s="44">
        <f>G30*4</f>
        <v>0</v>
      </c>
    </row>
    <row r="33" spans="2:2" x14ac:dyDescent="0.25">
      <c r="B33" s="45" t="s">
        <v>100</v>
      </c>
    </row>
    <row r="34" spans="2:2" x14ac:dyDescent="0.25">
      <c r="B34" s="3" t="s">
        <v>102</v>
      </c>
    </row>
  </sheetData>
  <sheetProtection algorithmName="SHA-512" hashValue="UKCfs2nv7TgWWTAp6TSvJhNp09b+UetJK2/0CCuVln4ETC0MXzMWjak3CrHrvaJwnulgqGjNX8kVNhz3uUJe9A==" saltValue="bhDHiV/IhLQ2VP5PuN33Pg==" spinCount="100000" sheet="1" objects="1" scenarios="1"/>
  <mergeCells count="10">
    <mergeCell ref="B3:E3"/>
    <mergeCell ref="F3:G4"/>
    <mergeCell ref="B2:G2"/>
    <mergeCell ref="F5:F7"/>
    <mergeCell ref="G5:G7"/>
    <mergeCell ref="B4:E4"/>
    <mergeCell ref="B5:B7"/>
    <mergeCell ref="C5:C7"/>
    <mergeCell ref="D5:D7"/>
    <mergeCell ref="E5:E7"/>
  </mergeCells>
  <dataValidations count="1">
    <dataValidation type="custom" allowBlank="1" showErrorMessage="1" errorTitle="CHYBA" error="zadávejte jen 2 desetinná čísla" sqref="E8 E10 E12 E14 E16 E18 E20 E22 E24 E27">
      <formula1>MOD(E8*100,1)=0</formula1>
    </dataValidation>
  </dataValidations>
  <pageMargins left="0.7" right="0.7" top="0.78740157499999996" bottom="0.78740157499999996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zoomScale="80" zoomScaleNormal="80" zoomScaleSheetLayoutView="100" workbookViewId="0">
      <selection activeCell="B1" sqref="B1"/>
    </sheetView>
  </sheetViews>
  <sheetFormatPr defaultRowHeight="15.75" x14ac:dyDescent="0.25"/>
  <cols>
    <col min="1" max="1" width="3.7109375" style="92" customWidth="1"/>
    <col min="2" max="2" width="75" style="92" customWidth="1"/>
    <col min="3" max="3" width="11" style="92" customWidth="1"/>
    <col min="4" max="4" width="10.28515625" style="92" customWidth="1"/>
    <col min="5" max="5" width="19.85546875" style="92" customWidth="1"/>
    <col min="6" max="6" width="13.28515625" style="92" customWidth="1"/>
    <col min="7" max="7" width="22.140625" style="113" customWidth="1"/>
    <col min="8" max="8" width="12.7109375" style="92" customWidth="1"/>
    <col min="9" max="9" width="14" style="92" customWidth="1"/>
    <col min="10" max="16384" width="9.140625" style="92"/>
  </cols>
  <sheetData>
    <row r="1" spans="2:7" ht="16.5" thickBot="1" x14ac:dyDescent="0.3">
      <c r="B1" s="1" t="s">
        <v>0</v>
      </c>
      <c r="C1" s="91"/>
      <c r="D1" s="91"/>
      <c r="F1" s="93"/>
      <c r="G1" s="183" t="s">
        <v>43</v>
      </c>
    </row>
    <row r="2" spans="2:7" ht="21" x14ac:dyDescent="0.35">
      <c r="B2" s="222" t="s">
        <v>90</v>
      </c>
      <c r="C2" s="223"/>
      <c r="D2" s="223"/>
      <c r="E2" s="223"/>
      <c r="F2" s="238"/>
      <c r="G2" s="193"/>
    </row>
    <row r="3" spans="2:7" ht="16.5" thickBot="1" x14ac:dyDescent="0.3">
      <c r="B3" s="224" t="s">
        <v>91</v>
      </c>
      <c r="C3" s="225"/>
      <c r="D3" s="225"/>
      <c r="E3" s="225"/>
      <c r="F3" s="188"/>
      <c r="G3" s="189"/>
    </row>
    <row r="4" spans="2:7" ht="16.5" customHeight="1" thickBot="1" x14ac:dyDescent="0.3">
      <c r="B4" s="226" t="s">
        <v>7</v>
      </c>
      <c r="C4" s="229" t="s">
        <v>66</v>
      </c>
      <c r="D4" s="232" t="s">
        <v>2</v>
      </c>
      <c r="E4" s="235" t="s">
        <v>113</v>
      </c>
      <c r="F4" s="216" t="s">
        <v>39</v>
      </c>
      <c r="G4" s="219" t="s">
        <v>115</v>
      </c>
    </row>
    <row r="5" spans="2:7" ht="16.5" thickBot="1" x14ac:dyDescent="0.3">
      <c r="B5" s="227"/>
      <c r="C5" s="230"/>
      <c r="D5" s="233"/>
      <c r="E5" s="236"/>
      <c r="F5" s="217"/>
      <c r="G5" s="220"/>
    </row>
    <row r="6" spans="2:7" ht="33" customHeight="1" thickBot="1" x14ac:dyDescent="0.3">
      <c r="B6" s="228"/>
      <c r="C6" s="231"/>
      <c r="D6" s="234"/>
      <c r="E6" s="237"/>
      <c r="F6" s="218"/>
      <c r="G6" s="221"/>
    </row>
    <row r="7" spans="2:7" x14ac:dyDescent="0.25">
      <c r="B7" s="163" t="s">
        <v>92</v>
      </c>
      <c r="C7" s="165">
        <v>180</v>
      </c>
      <c r="D7" s="94" t="s">
        <v>10</v>
      </c>
      <c r="E7" s="119"/>
      <c r="F7" s="95">
        <v>2</v>
      </c>
      <c r="G7" s="96">
        <f>C7*E7*F7</f>
        <v>0</v>
      </c>
    </row>
    <row r="8" spans="2:7" ht="31.5" x14ac:dyDescent="0.25">
      <c r="B8" s="97" t="s">
        <v>80</v>
      </c>
      <c r="C8" s="98"/>
      <c r="D8" s="99"/>
      <c r="E8" s="99"/>
      <c r="F8" s="100"/>
      <c r="G8" s="101"/>
    </row>
    <row r="9" spans="2:7" x14ac:dyDescent="0.25">
      <c r="B9" s="102" t="s">
        <v>136</v>
      </c>
      <c r="C9" s="98">
        <v>77.2</v>
      </c>
      <c r="D9" s="94" t="s">
        <v>10</v>
      </c>
      <c r="E9" s="119"/>
      <c r="F9" s="100">
        <v>2</v>
      </c>
      <c r="G9" s="101">
        <f t="shared" ref="G9:G40" si="0">C9*E9*F9</f>
        <v>0</v>
      </c>
    </row>
    <row r="10" spans="2:7" x14ac:dyDescent="0.25">
      <c r="B10" s="102" t="s">
        <v>137</v>
      </c>
      <c r="C10" s="98">
        <v>405</v>
      </c>
      <c r="D10" s="94" t="s">
        <v>10</v>
      </c>
      <c r="E10" s="119"/>
      <c r="F10" s="100">
        <v>2</v>
      </c>
      <c r="G10" s="101">
        <f t="shared" si="0"/>
        <v>0</v>
      </c>
    </row>
    <row r="11" spans="2:7" x14ac:dyDescent="0.25">
      <c r="B11" s="102" t="s">
        <v>81</v>
      </c>
      <c r="C11" s="98">
        <v>15</v>
      </c>
      <c r="D11" s="94" t="s">
        <v>10</v>
      </c>
      <c r="E11" s="119"/>
      <c r="F11" s="100">
        <v>2</v>
      </c>
      <c r="G11" s="101">
        <f t="shared" si="0"/>
        <v>0</v>
      </c>
    </row>
    <row r="12" spans="2:7" x14ac:dyDescent="0.25">
      <c r="B12" s="102" t="s">
        <v>79</v>
      </c>
      <c r="C12" s="98">
        <v>45</v>
      </c>
      <c r="D12" s="94" t="s">
        <v>10</v>
      </c>
      <c r="E12" s="119"/>
      <c r="F12" s="100">
        <v>2</v>
      </c>
      <c r="G12" s="101">
        <f t="shared" si="0"/>
        <v>0</v>
      </c>
    </row>
    <row r="13" spans="2:7" x14ac:dyDescent="0.25">
      <c r="B13" s="102" t="s">
        <v>11</v>
      </c>
      <c r="C13" s="98">
        <v>35</v>
      </c>
      <c r="D13" s="94" t="s">
        <v>10</v>
      </c>
      <c r="E13" s="119"/>
      <c r="F13" s="100">
        <v>2</v>
      </c>
      <c r="G13" s="101">
        <f t="shared" si="0"/>
        <v>0</v>
      </c>
    </row>
    <row r="14" spans="2:7" x14ac:dyDescent="0.25">
      <c r="B14" s="102" t="s">
        <v>135</v>
      </c>
      <c r="C14" s="98">
        <v>18</v>
      </c>
      <c r="D14" s="103" t="s">
        <v>10</v>
      </c>
      <c r="E14" s="119"/>
      <c r="F14" s="100">
        <v>12</v>
      </c>
      <c r="G14" s="101">
        <f t="shared" si="0"/>
        <v>0</v>
      </c>
    </row>
    <row r="15" spans="2:7" x14ac:dyDescent="0.25">
      <c r="B15" s="102" t="s">
        <v>12</v>
      </c>
      <c r="C15" s="98">
        <v>110</v>
      </c>
      <c r="D15" s="103" t="s">
        <v>6</v>
      </c>
      <c r="E15" s="119"/>
      <c r="F15" s="100">
        <v>1</v>
      </c>
      <c r="G15" s="101">
        <f t="shared" si="0"/>
        <v>0</v>
      </c>
    </row>
    <row r="16" spans="2:7" x14ac:dyDescent="0.25">
      <c r="B16" s="102" t="s">
        <v>48</v>
      </c>
      <c r="C16" s="98">
        <v>7</v>
      </c>
      <c r="D16" s="103" t="s">
        <v>6</v>
      </c>
      <c r="E16" s="119"/>
      <c r="F16" s="100">
        <v>1</v>
      </c>
      <c r="G16" s="101">
        <f t="shared" si="0"/>
        <v>0</v>
      </c>
    </row>
    <row r="17" spans="2:7" x14ac:dyDescent="0.25">
      <c r="B17" s="102" t="s">
        <v>13</v>
      </c>
      <c r="C17" s="98">
        <v>254</v>
      </c>
      <c r="D17" s="103" t="s">
        <v>6</v>
      </c>
      <c r="E17" s="119"/>
      <c r="F17" s="100">
        <v>1</v>
      </c>
      <c r="G17" s="101">
        <f t="shared" si="0"/>
        <v>0</v>
      </c>
    </row>
    <row r="18" spans="2:7" x14ac:dyDescent="0.25">
      <c r="B18" s="102" t="s">
        <v>14</v>
      </c>
      <c r="C18" s="98">
        <v>7</v>
      </c>
      <c r="D18" s="103" t="s">
        <v>6</v>
      </c>
      <c r="E18" s="119"/>
      <c r="F18" s="100">
        <v>1</v>
      </c>
      <c r="G18" s="101">
        <f t="shared" si="0"/>
        <v>0</v>
      </c>
    </row>
    <row r="19" spans="2:7" x14ac:dyDescent="0.25">
      <c r="B19" s="102" t="s">
        <v>15</v>
      </c>
      <c r="C19" s="98"/>
      <c r="D19" s="103"/>
      <c r="E19" s="172"/>
      <c r="F19" s="100"/>
      <c r="G19" s="101"/>
    </row>
    <row r="20" spans="2:7" x14ac:dyDescent="0.25">
      <c r="B20" s="104" t="s">
        <v>16</v>
      </c>
      <c r="C20" s="98">
        <v>100</v>
      </c>
      <c r="D20" s="103" t="s">
        <v>10</v>
      </c>
      <c r="E20" s="119"/>
      <c r="F20" s="100">
        <v>2</v>
      </c>
      <c r="G20" s="101">
        <f t="shared" si="0"/>
        <v>0</v>
      </c>
    </row>
    <row r="21" spans="2:7" x14ac:dyDescent="0.25">
      <c r="B21" s="104" t="s">
        <v>17</v>
      </c>
      <c r="C21" s="98">
        <v>7</v>
      </c>
      <c r="D21" s="103" t="s">
        <v>10</v>
      </c>
      <c r="E21" s="119"/>
      <c r="F21" s="100">
        <v>1</v>
      </c>
      <c r="G21" s="101">
        <f t="shared" si="0"/>
        <v>0</v>
      </c>
    </row>
    <row r="22" spans="2:7" x14ac:dyDescent="0.25">
      <c r="B22" s="102" t="s">
        <v>18</v>
      </c>
      <c r="C22" s="98">
        <v>80</v>
      </c>
      <c r="D22" s="103" t="s">
        <v>5</v>
      </c>
      <c r="E22" s="119"/>
      <c r="F22" s="100">
        <v>1</v>
      </c>
      <c r="G22" s="101">
        <f t="shared" si="0"/>
        <v>0</v>
      </c>
    </row>
    <row r="23" spans="2:7" ht="47.25" x14ac:dyDescent="0.25">
      <c r="B23" s="97" t="s">
        <v>82</v>
      </c>
      <c r="C23" s="98">
        <v>1</v>
      </c>
      <c r="D23" s="103" t="s">
        <v>5</v>
      </c>
      <c r="E23" s="182"/>
      <c r="F23" s="100">
        <v>60</v>
      </c>
      <c r="G23" s="101">
        <f t="shared" si="0"/>
        <v>0</v>
      </c>
    </row>
    <row r="24" spans="2:7" ht="18" customHeight="1" x14ac:dyDescent="0.25">
      <c r="B24" s="97" t="s">
        <v>54</v>
      </c>
      <c r="C24" s="98">
        <v>1</v>
      </c>
      <c r="D24" s="98" t="s">
        <v>5</v>
      </c>
      <c r="E24" s="119"/>
      <c r="F24" s="100">
        <v>3</v>
      </c>
      <c r="G24" s="101">
        <f>C24*E24*F24</f>
        <v>0</v>
      </c>
    </row>
    <row r="25" spans="2:7" ht="18" customHeight="1" x14ac:dyDescent="0.25">
      <c r="B25" s="97" t="s">
        <v>55</v>
      </c>
      <c r="C25" s="98">
        <v>1</v>
      </c>
      <c r="D25" s="98" t="s">
        <v>53</v>
      </c>
      <c r="E25" s="119"/>
      <c r="F25" s="100">
        <v>1</v>
      </c>
      <c r="G25" s="101">
        <f>C25*E25*F25</f>
        <v>0</v>
      </c>
    </row>
    <row r="26" spans="2:7" x14ac:dyDescent="0.25">
      <c r="B26" s="102" t="s">
        <v>98</v>
      </c>
      <c r="C26" s="98">
        <v>1</v>
      </c>
      <c r="D26" s="103" t="s">
        <v>5</v>
      </c>
      <c r="E26" s="119"/>
      <c r="F26" s="100">
        <v>60</v>
      </c>
      <c r="G26" s="101">
        <f>C26*E26*F26</f>
        <v>0</v>
      </c>
    </row>
    <row r="27" spans="2:7" x14ac:dyDescent="0.25">
      <c r="B27" s="102" t="s">
        <v>99</v>
      </c>
      <c r="C27" s="98">
        <v>280</v>
      </c>
      <c r="D27" s="103" t="s">
        <v>10</v>
      </c>
      <c r="E27" s="119"/>
      <c r="F27" s="100">
        <v>2</v>
      </c>
      <c r="G27" s="101">
        <f t="shared" si="0"/>
        <v>0</v>
      </c>
    </row>
    <row r="28" spans="2:7" x14ac:dyDescent="0.25">
      <c r="B28" s="104" t="s">
        <v>67</v>
      </c>
      <c r="C28" s="98">
        <v>93</v>
      </c>
      <c r="D28" s="103" t="s">
        <v>10</v>
      </c>
      <c r="E28" s="119"/>
      <c r="F28" s="100">
        <v>1</v>
      </c>
      <c r="G28" s="101">
        <f t="shared" si="0"/>
        <v>0</v>
      </c>
    </row>
    <row r="29" spans="2:7" x14ac:dyDescent="0.25">
      <c r="B29" s="102" t="s">
        <v>93</v>
      </c>
      <c r="C29" s="98">
        <v>520</v>
      </c>
      <c r="D29" s="103" t="s">
        <v>10</v>
      </c>
      <c r="E29" s="119"/>
      <c r="F29" s="100">
        <v>2</v>
      </c>
      <c r="G29" s="101">
        <f t="shared" si="0"/>
        <v>0</v>
      </c>
    </row>
    <row r="30" spans="2:7" x14ac:dyDescent="0.25">
      <c r="B30" s="102" t="s">
        <v>56</v>
      </c>
      <c r="C30" s="98">
        <v>205</v>
      </c>
      <c r="D30" s="103" t="s">
        <v>10</v>
      </c>
      <c r="E30" s="119"/>
      <c r="F30" s="100">
        <v>1</v>
      </c>
      <c r="G30" s="101">
        <f t="shared" si="0"/>
        <v>0</v>
      </c>
    </row>
    <row r="31" spans="2:7" x14ac:dyDescent="0.25">
      <c r="B31" s="102" t="s">
        <v>57</v>
      </c>
      <c r="C31" s="98">
        <v>240</v>
      </c>
      <c r="D31" s="103" t="s">
        <v>10</v>
      </c>
      <c r="E31" s="119"/>
      <c r="F31" s="100">
        <v>2</v>
      </c>
      <c r="G31" s="101">
        <f t="shared" si="0"/>
        <v>0</v>
      </c>
    </row>
    <row r="32" spans="2:7" x14ac:dyDescent="0.25">
      <c r="B32" s="102" t="s">
        <v>58</v>
      </c>
      <c r="C32" s="98">
        <v>240</v>
      </c>
      <c r="D32" s="103" t="s">
        <v>10</v>
      </c>
      <c r="E32" s="119"/>
      <c r="F32" s="100">
        <v>2</v>
      </c>
      <c r="G32" s="101">
        <f t="shared" si="0"/>
        <v>0</v>
      </c>
    </row>
    <row r="33" spans="2:9" x14ac:dyDescent="0.25">
      <c r="B33" s="102" t="s">
        <v>59</v>
      </c>
      <c r="C33" s="98">
        <v>160</v>
      </c>
      <c r="D33" s="103" t="s">
        <v>10</v>
      </c>
      <c r="E33" s="119"/>
      <c r="F33" s="100">
        <v>1</v>
      </c>
      <c r="G33" s="101">
        <f t="shared" si="0"/>
        <v>0</v>
      </c>
    </row>
    <row r="34" spans="2:9" x14ac:dyDescent="0.25">
      <c r="B34" s="102" t="s">
        <v>60</v>
      </c>
      <c r="C34" s="98">
        <v>275</v>
      </c>
      <c r="D34" s="103" t="s">
        <v>10</v>
      </c>
      <c r="E34" s="119"/>
      <c r="F34" s="100">
        <v>1</v>
      </c>
      <c r="G34" s="101">
        <f t="shared" si="0"/>
        <v>0</v>
      </c>
    </row>
    <row r="35" spans="2:9" ht="31.5" x14ac:dyDescent="0.25">
      <c r="B35" s="97" t="s">
        <v>61</v>
      </c>
      <c r="C35" s="98">
        <v>1</v>
      </c>
      <c r="D35" s="121" t="s">
        <v>24</v>
      </c>
      <c r="E35" s="119"/>
      <c r="F35" s="100">
        <v>10</v>
      </c>
      <c r="G35" s="101">
        <f t="shared" si="0"/>
        <v>0</v>
      </c>
    </row>
    <row r="36" spans="2:9" x14ac:dyDescent="0.25">
      <c r="B36" s="102" t="s">
        <v>62</v>
      </c>
      <c r="C36" s="98">
        <v>1</v>
      </c>
      <c r="D36" s="103" t="s">
        <v>5</v>
      </c>
      <c r="E36" s="119"/>
      <c r="F36" s="100">
        <v>10</v>
      </c>
      <c r="G36" s="101">
        <f t="shared" si="0"/>
        <v>0</v>
      </c>
    </row>
    <row r="37" spans="2:9" x14ac:dyDescent="0.25">
      <c r="B37" s="164" t="s">
        <v>63</v>
      </c>
      <c r="C37" s="98">
        <v>240</v>
      </c>
      <c r="D37" s="103" t="s">
        <v>10</v>
      </c>
      <c r="E37" s="119"/>
      <c r="F37" s="100">
        <v>12</v>
      </c>
      <c r="G37" s="101">
        <f t="shared" si="0"/>
        <v>0</v>
      </c>
    </row>
    <row r="38" spans="2:9" x14ac:dyDescent="0.25">
      <c r="B38" s="164" t="s">
        <v>85</v>
      </c>
      <c r="C38" s="166">
        <v>29</v>
      </c>
      <c r="D38" s="105" t="s">
        <v>6</v>
      </c>
      <c r="E38" s="119"/>
      <c r="F38" s="106">
        <v>2</v>
      </c>
      <c r="G38" s="107">
        <f t="shared" si="0"/>
        <v>0</v>
      </c>
    </row>
    <row r="39" spans="2:9" ht="31.5" x14ac:dyDescent="0.25">
      <c r="B39" s="164" t="s">
        <v>86</v>
      </c>
      <c r="C39" s="166">
        <v>290</v>
      </c>
      <c r="D39" s="103" t="s">
        <v>10</v>
      </c>
      <c r="E39" s="119"/>
      <c r="F39" s="106">
        <v>4</v>
      </c>
      <c r="G39" s="107">
        <f t="shared" si="0"/>
        <v>0</v>
      </c>
    </row>
    <row r="40" spans="2:9" ht="16.5" thickBot="1" x14ac:dyDescent="0.3">
      <c r="B40" s="108" t="s">
        <v>68</v>
      </c>
      <c r="C40" s="167">
        <v>1</v>
      </c>
      <c r="D40" s="109" t="s">
        <v>5</v>
      </c>
      <c r="E40" s="120"/>
      <c r="F40" s="110">
        <v>2</v>
      </c>
      <c r="G40" s="111">
        <f t="shared" si="0"/>
        <v>0</v>
      </c>
    </row>
    <row r="41" spans="2:9" ht="16.5" thickBot="1" x14ac:dyDescent="0.3">
      <c r="C41" s="112"/>
      <c r="D41" s="112"/>
      <c r="E41" s="112"/>
    </row>
    <row r="42" spans="2:9" ht="16.5" thickBot="1" x14ac:dyDescent="0.3">
      <c r="B42" s="145" t="s">
        <v>106</v>
      </c>
      <c r="C42" s="146"/>
      <c r="D42" s="147"/>
      <c r="E42" s="147"/>
      <c r="F42" s="148"/>
      <c r="G42" s="149">
        <f>SUM(G7:G40)</f>
        <v>0</v>
      </c>
      <c r="I42" s="113"/>
    </row>
    <row r="43" spans="2:9" ht="16.5" thickBot="1" x14ac:dyDescent="0.3">
      <c r="B43" s="145" t="s">
        <v>107</v>
      </c>
      <c r="C43" s="146"/>
      <c r="D43" s="147"/>
      <c r="E43" s="147"/>
      <c r="F43" s="148"/>
      <c r="G43" s="149">
        <f>G42*4</f>
        <v>0</v>
      </c>
    </row>
    <row r="44" spans="2:9" x14ac:dyDescent="0.25">
      <c r="B44" s="114" t="s">
        <v>69</v>
      </c>
      <c r="C44" s="115"/>
      <c r="D44" s="116"/>
      <c r="E44" s="115"/>
    </row>
    <row r="45" spans="2:9" x14ac:dyDescent="0.25">
      <c r="B45" s="112" t="s">
        <v>109</v>
      </c>
    </row>
    <row r="46" spans="2:9" x14ac:dyDescent="0.25">
      <c r="B46" s="112" t="s">
        <v>108</v>
      </c>
    </row>
    <row r="47" spans="2:9" x14ac:dyDescent="0.25">
      <c r="B47" s="112" t="s">
        <v>97</v>
      </c>
    </row>
    <row r="48" spans="2:9" ht="9.75" customHeight="1" x14ac:dyDescent="0.25"/>
    <row r="49" spans="2:6" x14ac:dyDescent="0.25">
      <c r="B49" s="214" t="s">
        <v>64</v>
      </c>
      <c r="C49" s="215"/>
      <c r="D49" s="215"/>
      <c r="E49" s="215"/>
      <c r="F49" s="215"/>
    </row>
    <row r="50" spans="2:6" x14ac:dyDescent="0.25">
      <c r="B50" s="168" t="s">
        <v>105</v>
      </c>
    </row>
  </sheetData>
  <sheetProtection algorithmName="SHA-512" hashValue="0gBIN5P3fxKpdIyMrTNi8YDU9g8Pbd3YrY6CdCelBLr1Bhfq4qp+CJIog8oP44zv9J02wU5o9lnhyFqxs+8JhA==" saltValue="u6YmESrtTpG2r+G5Pm64XQ==" spinCount="100000" sheet="1" objects="1" scenarios="1"/>
  <protectedRanges>
    <protectedRange password="CC5E" sqref="C24:C25 F24:F25" name="Oblast3"/>
  </protectedRanges>
  <mergeCells count="10">
    <mergeCell ref="B49:F49"/>
    <mergeCell ref="F4:F6"/>
    <mergeCell ref="G4:G6"/>
    <mergeCell ref="B2:E2"/>
    <mergeCell ref="B3:E3"/>
    <mergeCell ref="B4:B6"/>
    <mergeCell ref="C4:C6"/>
    <mergeCell ref="D4:D6"/>
    <mergeCell ref="E4:E6"/>
    <mergeCell ref="F2:G3"/>
  </mergeCells>
  <dataValidations count="1">
    <dataValidation type="custom" allowBlank="1" showErrorMessage="1" errorTitle="CHYBA" error="zadávejte jen 2 desetinná čísla" sqref="E9:E40 E7">
      <formula1>MOD(E7*100,1)=0</formula1>
    </dataValidation>
  </dataValidations>
  <pageMargins left="0.25" right="0.25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6"/>
  <sheetViews>
    <sheetView zoomScale="90" zoomScaleNormal="90" zoomScaleSheetLayoutView="100" workbookViewId="0">
      <selection activeCell="G13" sqref="G13"/>
    </sheetView>
  </sheetViews>
  <sheetFormatPr defaultRowHeight="15" x14ac:dyDescent="0.25"/>
  <cols>
    <col min="1" max="1" width="5" style="3" customWidth="1"/>
    <col min="2" max="2" width="62" style="3" customWidth="1"/>
    <col min="3" max="3" width="12.7109375" style="3" customWidth="1"/>
    <col min="4" max="4" width="16.140625" style="3" customWidth="1"/>
    <col min="5" max="5" width="18.85546875" style="3" customWidth="1"/>
    <col min="6" max="6" width="15.28515625" style="3" customWidth="1"/>
    <col min="7" max="7" width="16.28515625" style="46" customWidth="1"/>
    <col min="8" max="16384" width="9.140625" style="3"/>
  </cols>
  <sheetData>
    <row r="1" spans="2:7" ht="16.5" thickBot="1" x14ac:dyDescent="0.3">
      <c r="B1" s="3" t="s">
        <v>0</v>
      </c>
      <c r="C1" s="48"/>
      <c r="G1" s="49" t="s">
        <v>44</v>
      </c>
    </row>
    <row r="2" spans="2:7" ht="21" x14ac:dyDescent="0.25">
      <c r="B2" s="239"/>
      <c r="C2" s="240"/>
      <c r="D2" s="240"/>
      <c r="E2" s="243"/>
      <c r="F2" s="192"/>
      <c r="G2" s="193"/>
    </row>
    <row r="3" spans="2:7" ht="21.75" thickBot="1" x14ac:dyDescent="0.3">
      <c r="B3" s="241" t="s">
        <v>87</v>
      </c>
      <c r="C3" s="242"/>
      <c r="D3" s="242"/>
      <c r="E3" s="188"/>
      <c r="F3" s="188"/>
      <c r="G3" s="189"/>
    </row>
    <row r="4" spans="2:7" ht="50.25" customHeight="1" thickBot="1" x14ac:dyDescent="0.3">
      <c r="B4" s="50" t="s">
        <v>1</v>
      </c>
      <c r="C4" s="122" t="s">
        <v>40</v>
      </c>
      <c r="D4" s="51" t="s">
        <v>2</v>
      </c>
      <c r="E4" s="123" t="s">
        <v>112</v>
      </c>
      <c r="F4" s="170" t="s">
        <v>119</v>
      </c>
      <c r="G4" s="171" t="s">
        <v>120</v>
      </c>
    </row>
    <row r="5" spans="2:7" ht="30" x14ac:dyDescent="0.25">
      <c r="B5" s="52" t="s">
        <v>101</v>
      </c>
      <c r="C5" s="150">
        <v>10</v>
      </c>
      <c r="D5" s="53" t="s">
        <v>6</v>
      </c>
      <c r="E5" s="119"/>
      <c r="F5" s="151">
        <f>C5*E5</f>
        <v>0</v>
      </c>
      <c r="G5" s="54">
        <f>F5*12</f>
        <v>0</v>
      </c>
    </row>
    <row r="6" spans="2:7" ht="30.75" customHeight="1" x14ac:dyDescent="0.25">
      <c r="B6" s="52" t="s">
        <v>47</v>
      </c>
      <c r="C6" s="152">
        <v>20</v>
      </c>
      <c r="D6" s="53" t="s">
        <v>6</v>
      </c>
      <c r="E6" s="119"/>
      <c r="F6" s="153">
        <f t="shared" ref="F6:F10" si="0">C6*E6</f>
        <v>0</v>
      </c>
      <c r="G6" s="55">
        <f t="shared" ref="G6:G10" si="1">F6*12</f>
        <v>0</v>
      </c>
    </row>
    <row r="7" spans="2:7" ht="19.5" customHeight="1" x14ac:dyDescent="0.25">
      <c r="B7" s="181" t="s">
        <v>131</v>
      </c>
      <c r="C7" s="152">
        <v>10</v>
      </c>
      <c r="D7" s="53" t="s">
        <v>50</v>
      </c>
      <c r="E7" s="119"/>
      <c r="F7" s="153">
        <f t="shared" si="0"/>
        <v>0</v>
      </c>
      <c r="G7" s="55">
        <f t="shared" si="1"/>
        <v>0</v>
      </c>
    </row>
    <row r="8" spans="2:7" x14ac:dyDescent="0.25">
      <c r="B8" s="56" t="s">
        <v>51</v>
      </c>
      <c r="C8" s="152">
        <v>25</v>
      </c>
      <c r="D8" s="53" t="s">
        <v>6</v>
      </c>
      <c r="E8" s="119"/>
      <c r="F8" s="153">
        <f t="shared" si="0"/>
        <v>0</v>
      </c>
      <c r="G8" s="55">
        <f t="shared" si="1"/>
        <v>0</v>
      </c>
    </row>
    <row r="9" spans="2:7" x14ac:dyDescent="0.25">
      <c r="B9" s="56" t="s">
        <v>52</v>
      </c>
      <c r="C9" s="152">
        <v>10</v>
      </c>
      <c r="D9" s="53" t="s">
        <v>6</v>
      </c>
      <c r="E9" s="119"/>
      <c r="F9" s="153">
        <f t="shared" si="0"/>
        <v>0</v>
      </c>
      <c r="G9" s="55">
        <f t="shared" si="1"/>
        <v>0</v>
      </c>
    </row>
    <row r="10" spans="2:7" ht="28.5" customHeight="1" thickBot="1" x14ac:dyDescent="0.3">
      <c r="B10" s="169" t="s">
        <v>130</v>
      </c>
      <c r="C10" s="154">
        <v>1</v>
      </c>
      <c r="D10" s="57" t="s">
        <v>6</v>
      </c>
      <c r="E10" s="119"/>
      <c r="F10" s="155">
        <f t="shared" si="0"/>
        <v>0</v>
      </c>
      <c r="G10" s="58">
        <f t="shared" si="1"/>
        <v>0</v>
      </c>
    </row>
    <row r="11" spans="2:7" ht="15.75" thickBot="1" x14ac:dyDescent="0.3">
      <c r="B11" s="59" t="s">
        <v>110</v>
      </c>
      <c r="C11" s="156"/>
      <c r="D11" s="60"/>
      <c r="E11" s="61"/>
      <c r="F11" s="157">
        <f>F5+F6+F7+F8+F9+F10</f>
        <v>0</v>
      </c>
      <c r="G11" s="62"/>
    </row>
    <row r="12" spans="2:7" ht="15.75" thickBot="1" x14ac:dyDescent="0.3">
      <c r="B12" s="63" t="s">
        <v>118</v>
      </c>
      <c r="C12" s="158"/>
      <c r="D12" s="64"/>
      <c r="E12" s="65"/>
      <c r="F12" s="159"/>
      <c r="G12" s="66">
        <f>F11*12</f>
        <v>0</v>
      </c>
    </row>
    <row r="13" spans="2:7" ht="15.75" thickBot="1" x14ac:dyDescent="0.3">
      <c r="B13" s="63" t="s">
        <v>111</v>
      </c>
      <c r="C13" s="156"/>
      <c r="D13" s="60"/>
      <c r="E13" s="61"/>
      <c r="F13" s="160"/>
      <c r="G13" s="66">
        <f>G12*4</f>
        <v>0</v>
      </c>
    </row>
    <row r="14" spans="2:7" x14ac:dyDescent="0.25">
      <c r="B14" s="67" t="s">
        <v>65</v>
      </c>
      <c r="C14" s="45"/>
      <c r="D14" s="45"/>
      <c r="E14" s="45"/>
      <c r="F14" s="45"/>
      <c r="G14" s="62"/>
    </row>
    <row r="15" spans="2:7" x14ac:dyDescent="0.25">
      <c r="B15" s="45" t="s">
        <v>19</v>
      </c>
      <c r="C15" s="45"/>
      <c r="D15" s="45"/>
      <c r="E15" s="45"/>
      <c r="F15" s="45"/>
      <c r="G15" s="62"/>
    </row>
    <row r="16" spans="2:7" x14ac:dyDescent="0.25">
      <c r="B16" s="45" t="s">
        <v>37</v>
      </c>
      <c r="C16" s="45"/>
      <c r="D16" s="45"/>
      <c r="E16" s="45"/>
      <c r="F16" s="45"/>
      <c r="G16" s="62"/>
    </row>
  </sheetData>
  <sheetProtection algorithmName="SHA-512" hashValue="V43HfWMTBadUNUaMm9cvh0WHK2DwfLIrMtkR+UuJuZskZmXqplQLHJHaYirmB9ljw/TOHTFP5va5NYvMhUY8eA==" saltValue="CVGXFNaw8PwGZkZH6tvOBg==" spinCount="100000" sheet="1" objects="1" scenarios="1"/>
  <mergeCells count="3">
    <mergeCell ref="B2:D2"/>
    <mergeCell ref="B3:D3"/>
    <mergeCell ref="E2:G3"/>
  </mergeCells>
  <dataValidations count="1">
    <dataValidation type="custom" allowBlank="1" showErrorMessage="1" errorTitle="CHYBA" error="zadávejte jen 2 desetinná čísla" sqref="E5:E10">
      <formula1>MOD(E5*100,1)=0</formula1>
    </dataValidation>
  </dataValidations>
  <pageMargins left="0.25" right="0.25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5"/>
  <sheetViews>
    <sheetView zoomScale="90" zoomScaleNormal="90" zoomScaleSheetLayoutView="100" workbookViewId="0">
      <selection activeCell="F13" sqref="F13"/>
    </sheetView>
  </sheetViews>
  <sheetFormatPr defaultRowHeight="25.5" customHeight="1" x14ac:dyDescent="0.25"/>
  <cols>
    <col min="1" max="1" width="4.7109375" style="3" customWidth="1"/>
    <col min="2" max="2" width="86.85546875" style="3" customWidth="1"/>
    <col min="3" max="3" width="11.5703125" style="3" customWidth="1"/>
    <col min="4" max="4" width="18.140625" style="3" customWidth="1"/>
    <col min="5" max="5" width="20.7109375" style="3" customWidth="1"/>
    <col min="6" max="6" width="19.42578125" style="46" customWidth="1"/>
    <col min="7" max="16384" width="9.140625" style="3"/>
  </cols>
  <sheetData>
    <row r="1" spans="2:6" ht="25.5" customHeight="1" thickBot="1" x14ac:dyDescent="0.3">
      <c r="B1" s="68" t="s">
        <v>0</v>
      </c>
      <c r="C1" s="69"/>
      <c r="F1" s="70" t="s">
        <v>45</v>
      </c>
    </row>
    <row r="2" spans="2:6" ht="25.5" customHeight="1" x14ac:dyDescent="0.25">
      <c r="B2" s="244" t="s">
        <v>88</v>
      </c>
      <c r="C2" s="245"/>
      <c r="D2" s="245"/>
      <c r="E2" s="243"/>
      <c r="F2" s="193"/>
    </row>
    <row r="3" spans="2:6" ht="18" customHeight="1" thickBot="1" x14ac:dyDescent="0.3">
      <c r="B3" s="246"/>
      <c r="C3" s="247"/>
      <c r="D3" s="247"/>
      <c r="E3" s="188"/>
      <c r="F3" s="189"/>
    </row>
    <row r="4" spans="2:6" ht="45" customHeight="1" thickBot="1" x14ac:dyDescent="0.3">
      <c r="B4" s="71" t="s">
        <v>1</v>
      </c>
      <c r="C4" s="72" t="s">
        <v>2</v>
      </c>
      <c r="D4" s="137" t="s">
        <v>41</v>
      </c>
      <c r="E4" s="138" t="s">
        <v>83</v>
      </c>
      <c r="F4" s="139" t="s">
        <v>84</v>
      </c>
    </row>
    <row r="5" spans="2:6" ht="25.5" customHeight="1" x14ac:dyDescent="0.25">
      <c r="B5" s="161" t="s">
        <v>4</v>
      </c>
      <c r="C5" s="162"/>
      <c r="D5" s="73"/>
      <c r="E5" s="74"/>
      <c r="F5" s="75"/>
    </row>
    <row r="6" spans="2:6" ht="30" x14ac:dyDescent="0.25">
      <c r="B6" s="76" t="s">
        <v>23</v>
      </c>
      <c r="C6" s="77" t="s">
        <v>20</v>
      </c>
      <c r="D6" s="140">
        <v>52</v>
      </c>
      <c r="E6" s="119"/>
      <c r="F6" s="14">
        <f t="shared" ref="F6:F11" si="0">D6*E6</f>
        <v>0</v>
      </c>
    </row>
    <row r="7" spans="2:6" ht="25.5" customHeight="1" x14ac:dyDescent="0.25">
      <c r="B7" s="76" t="s">
        <v>21</v>
      </c>
      <c r="C7" s="77" t="s">
        <v>20</v>
      </c>
      <c r="D7" s="140">
        <v>52</v>
      </c>
      <c r="E7" s="119"/>
      <c r="F7" s="14">
        <f t="shared" si="0"/>
        <v>0</v>
      </c>
    </row>
    <row r="8" spans="2:6" ht="25.5" customHeight="1" x14ac:dyDescent="0.25">
      <c r="B8" s="76" t="s">
        <v>94</v>
      </c>
      <c r="C8" s="77" t="s">
        <v>20</v>
      </c>
      <c r="D8" s="140">
        <v>52</v>
      </c>
      <c r="E8" s="119"/>
      <c r="F8" s="14">
        <f t="shared" si="0"/>
        <v>0</v>
      </c>
    </row>
    <row r="9" spans="2:6" ht="30" x14ac:dyDescent="0.25">
      <c r="B9" s="118" t="s">
        <v>72</v>
      </c>
      <c r="C9" s="77" t="s">
        <v>22</v>
      </c>
      <c r="D9" s="140">
        <v>200</v>
      </c>
      <c r="E9" s="119"/>
      <c r="F9" s="14">
        <f t="shared" si="0"/>
        <v>0</v>
      </c>
    </row>
    <row r="10" spans="2:6" ht="25.5" customHeight="1" x14ac:dyDescent="0.25">
      <c r="B10" s="78" t="s">
        <v>95</v>
      </c>
      <c r="C10" s="79" t="s">
        <v>22</v>
      </c>
      <c r="D10" s="140">
        <v>25</v>
      </c>
      <c r="E10" s="119"/>
      <c r="F10" s="14">
        <f t="shared" si="0"/>
        <v>0</v>
      </c>
    </row>
    <row r="11" spans="2:6" ht="25.5" customHeight="1" thickBot="1" x14ac:dyDescent="0.3">
      <c r="B11" s="80" t="s">
        <v>96</v>
      </c>
      <c r="C11" s="79" t="s">
        <v>22</v>
      </c>
      <c r="D11" s="141">
        <v>200</v>
      </c>
      <c r="E11" s="119"/>
      <c r="F11" s="81">
        <f t="shared" si="0"/>
        <v>0</v>
      </c>
    </row>
    <row r="12" spans="2:6" ht="25.5" customHeight="1" thickBot="1" x14ac:dyDescent="0.3">
      <c r="B12" s="117" t="s">
        <v>121</v>
      </c>
      <c r="C12" s="124"/>
      <c r="D12" s="142"/>
      <c r="E12" s="125"/>
      <c r="F12" s="82">
        <f>F6+F7+F8+F9+F10+F11</f>
        <v>0</v>
      </c>
    </row>
    <row r="13" spans="2:6" ht="25.5" customHeight="1" thickBot="1" x14ac:dyDescent="0.3">
      <c r="B13" s="248" t="s">
        <v>122</v>
      </c>
      <c r="C13" s="248"/>
      <c r="D13" s="248"/>
      <c r="E13" s="249"/>
      <c r="F13" s="83">
        <f>F12*4</f>
        <v>0</v>
      </c>
    </row>
    <row r="14" spans="2:6" ht="9" customHeight="1" x14ac:dyDescent="0.25"/>
    <row r="15" spans="2:6" ht="18.75" customHeight="1" x14ac:dyDescent="0.25">
      <c r="B15" s="45" t="s">
        <v>26</v>
      </c>
    </row>
  </sheetData>
  <sheetProtection algorithmName="SHA-512" hashValue="Ik8ynN8K/xfpnEVJrl28yBWO5MgV00VFvaK0iseM608pfMGbi4vbD03NhLQYxcngQ8qyswasD9JW45E4zYxTdg==" saltValue="gnL0x151u/4JjbYU9yBQug==" spinCount="100000" sheet="1" objects="1" scenarios="1"/>
  <mergeCells count="4">
    <mergeCell ref="B2:D2"/>
    <mergeCell ref="B3:D3"/>
    <mergeCell ref="B13:E13"/>
    <mergeCell ref="E2:F3"/>
  </mergeCells>
  <dataValidations count="1">
    <dataValidation type="custom" allowBlank="1" showErrorMessage="1" errorTitle="CHYBA" error="zadávejte jen 2 desetinná čísla" sqref="E6:E11">
      <formula1>MOD(E6*100,1)=0</formula1>
    </dataValidation>
  </dataValidation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4"/>
  <sheetViews>
    <sheetView zoomScale="90" zoomScaleNormal="90" zoomScaleSheetLayoutView="100" workbookViewId="0">
      <selection activeCell="F11" sqref="F11"/>
    </sheetView>
  </sheetViews>
  <sheetFormatPr defaultRowHeight="15" x14ac:dyDescent="0.25"/>
  <cols>
    <col min="1" max="1" width="3.42578125" style="3" customWidth="1"/>
    <col min="2" max="2" width="56" style="3" customWidth="1"/>
    <col min="3" max="3" width="10.7109375" style="3" customWidth="1"/>
    <col min="4" max="4" width="18.140625" style="3" customWidth="1"/>
    <col min="5" max="5" width="16.28515625" style="3" customWidth="1"/>
    <col min="6" max="6" width="17.5703125" style="46" customWidth="1"/>
    <col min="7" max="16384" width="9.140625" style="3"/>
  </cols>
  <sheetData>
    <row r="1" spans="2:6" ht="15.75" thickBot="1" x14ac:dyDescent="0.3">
      <c r="B1" s="68" t="s">
        <v>0</v>
      </c>
      <c r="C1" s="69"/>
      <c r="F1" s="70" t="s">
        <v>46</v>
      </c>
    </row>
    <row r="2" spans="2:6" x14ac:dyDescent="0.25">
      <c r="B2" s="250" t="s">
        <v>132</v>
      </c>
      <c r="C2" s="251"/>
      <c r="D2" s="251"/>
      <c r="E2" s="251"/>
      <c r="F2" s="193"/>
    </row>
    <row r="3" spans="2:6" ht="15.75" thickBot="1" x14ac:dyDescent="0.3">
      <c r="B3" s="252"/>
      <c r="C3" s="188"/>
      <c r="D3" s="188"/>
      <c r="E3" s="188"/>
      <c r="F3" s="189"/>
    </row>
    <row r="4" spans="2:6" ht="51.75" customHeight="1" thickBot="1" x14ac:dyDescent="0.3">
      <c r="B4" s="84" t="s">
        <v>1</v>
      </c>
      <c r="C4" s="85" t="s">
        <v>2</v>
      </c>
      <c r="D4" s="134" t="s">
        <v>41</v>
      </c>
      <c r="E4" s="133" t="s">
        <v>3</v>
      </c>
      <c r="F4" s="135" t="s">
        <v>49</v>
      </c>
    </row>
    <row r="5" spans="2:6" ht="15.75" x14ac:dyDescent="0.25">
      <c r="B5" s="86" t="s">
        <v>4</v>
      </c>
      <c r="C5" s="87"/>
      <c r="D5" s="87"/>
      <c r="E5" s="88"/>
      <c r="F5" s="47"/>
    </row>
    <row r="6" spans="2:6" ht="15.75" x14ac:dyDescent="0.25">
      <c r="B6" s="76" t="s">
        <v>74</v>
      </c>
      <c r="C6" s="103" t="s">
        <v>10</v>
      </c>
      <c r="D6" s="90">
        <v>256</v>
      </c>
      <c r="E6" s="119"/>
      <c r="F6" s="14">
        <f t="shared" ref="F6:F9" si="0">D6*E6</f>
        <v>0</v>
      </c>
    </row>
    <row r="7" spans="2:6" x14ac:dyDescent="0.25">
      <c r="B7" s="76" t="s">
        <v>75</v>
      </c>
      <c r="C7" s="89" t="s">
        <v>25</v>
      </c>
      <c r="D7" s="90">
        <v>50</v>
      </c>
      <c r="E7" s="119"/>
      <c r="F7" s="14">
        <f t="shared" si="0"/>
        <v>0</v>
      </c>
    </row>
    <row r="8" spans="2:6" x14ac:dyDescent="0.25">
      <c r="B8" s="76" t="s">
        <v>76</v>
      </c>
      <c r="C8" s="89" t="s">
        <v>25</v>
      </c>
      <c r="D8" s="90">
        <v>60</v>
      </c>
      <c r="E8" s="119"/>
      <c r="F8" s="14">
        <f t="shared" si="0"/>
        <v>0</v>
      </c>
    </row>
    <row r="9" spans="2:6" ht="15.75" x14ac:dyDescent="0.25">
      <c r="B9" s="76" t="s">
        <v>78</v>
      </c>
      <c r="C9" s="103" t="s">
        <v>71</v>
      </c>
      <c r="D9" s="90">
        <v>5</v>
      </c>
      <c r="E9" s="119"/>
      <c r="F9" s="14">
        <f t="shared" si="0"/>
        <v>0</v>
      </c>
    </row>
    <row r="10" spans="2:6" ht="15.75" thickBot="1" x14ac:dyDescent="0.3">
      <c r="B10" s="126" t="s">
        <v>77</v>
      </c>
      <c r="C10" s="127" t="s">
        <v>25</v>
      </c>
      <c r="D10" s="128">
        <v>50</v>
      </c>
      <c r="E10" s="119"/>
      <c r="F10" s="81">
        <f>D10*E10</f>
        <v>0</v>
      </c>
    </row>
    <row r="11" spans="2:6" ht="15.75" thickBot="1" x14ac:dyDescent="0.3">
      <c r="B11" s="130" t="s">
        <v>121</v>
      </c>
      <c r="C11" s="131"/>
      <c r="D11" s="132"/>
      <c r="E11" s="136"/>
      <c r="F11" s="82">
        <f>SUM(F6:F10)</f>
        <v>0</v>
      </c>
    </row>
    <row r="12" spans="2:6" ht="16.5" thickBot="1" x14ac:dyDescent="0.3">
      <c r="B12" s="248" t="s">
        <v>122</v>
      </c>
      <c r="C12" s="248"/>
      <c r="D12" s="248"/>
      <c r="E12" s="249"/>
      <c r="F12" s="129">
        <f>F11*4</f>
        <v>0</v>
      </c>
    </row>
    <row r="14" spans="2:6" x14ac:dyDescent="0.25">
      <c r="B14" s="45" t="s">
        <v>73</v>
      </c>
    </row>
  </sheetData>
  <sheetProtection algorithmName="SHA-512" hashValue="JixscUbZCJJEY+VOQErS7lg+ywrwU2u7Zpdt0ueioWd5b2cbq8Iu9paUssWisq8bBb9cLuXMjs6YEdZPsdIBKA==" saltValue="2MQHIqafyNjuhQ+W3gNasA==" spinCount="100000" sheet="1" objects="1" scenarios="1"/>
  <mergeCells count="2">
    <mergeCell ref="B12:E12"/>
    <mergeCell ref="B2:F3"/>
  </mergeCells>
  <dataValidations count="1">
    <dataValidation type="custom" allowBlank="1" showErrorMessage="1" errorTitle="CHYBA" error="zadávejte jen 2 desetinná čísla" sqref="E6:E10">
      <formula1>MOD(E6*100,1)=0</formula1>
    </dataValidation>
  </dataValidations>
  <pageMargins left="0.7" right="0.7" top="0.78740157499999996" bottom="0.78740157499999996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Celková nabídková cena</vt:lpstr>
      <vt:lpstr>Tab.1a</vt:lpstr>
      <vt:lpstr>Tab.1b</vt:lpstr>
      <vt:lpstr>Tab.1c</vt:lpstr>
      <vt:lpstr>Tab.2</vt:lpstr>
      <vt:lpstr>Tab.3</vt:lpstr>
      <vt:lpstr>Tab.1a!Oblast_tisku</vt:lpstr>
      <vt:lpstr>Tab.1b!Oblast_tisku</vt:lpstr>
      <vt:lpstr>Tab.1c!Oblast_tisku</vt:lpstr>
      <vt:lpstr>Tab.2!Oblast_tisku</vt:lpstr>
      <vt:lpstr>Tab.3!Oblast_tisku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David.Hastik@cnb.cz</dc:creator>
  <cp:lastModifiedBy>Opltová Silvie</cp:lastModifiedBy>
  <cp:lastPrinted>2021-11-22T15:58:34Z</cp:lastPrinted>
  <dcterms:created xsi:type="dcterms:W3CDTF">2015-05-21T11:13:01Z</dcterms:created>
  <dcterms:modified xsi:type="dcterms:W3CDTF">2022-02-14T08:40:22Z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