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65491" windowWidth="10125" windowHeight="92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'List1'!$A$1:$H$33</definedName>
  </definedNames>
  <calcPr fullCalcOnLoad="1"/>
</workbook>
</file>

<file path=xl/sharedStrings.xml><?xml version="1.0" encoding="utf-8"?>
<sst xmlns="http://schemas.openxmlformats.org/spreadsheetml/2006/main" count="43" uniqueCount="39">
  <si>
    <t>Počet ks</t>
  </si>
  <si>
    <t>Jednotková cena v Kč bez DPH</t>
  </si>
  <si>
    <t>Celková cena v Kč bez DPH</t>
  </si>
  <si>
    <t xml:space="preserve">     Celková nabídková cena v Kč bez DPH</t>
  </si>
  <si>
    <t>Komponenta</t>
  </si>
  <si>
    <t>Cena v Kč za 1 rok bez DPH</t>
  </si>
  <si>
    <t>Název komponenty</t>
  </si>
  <si>
    <t>HW</t>
  </si>
  <si>
    <t>SW</t>
  </si>
  <si>
    <t>CENOVÁ TABULKA</t>
  </si>
  <si>
    <t>Počet roků*</t>
  </si>
  <si>
    <t>Cena za 1 hodinu v Kč bez DPH</t>
  </si>
  <si>
    <t>Licence všech SW komponent load balancerů</t>
  </si>
  <si>
    <t>Load balancer (např. Citrix ADC MPX5901 Standard Edition)</t>
  </si>
  <si>
    <t>Server pro centrální správu **</t>
  </si>
  <si>
    <t>Kompletní implementace Load balancerů a centrální správy  (dle čl. II odst.1 smlouvy)</t>
  </si>
  <si>
    <t>Cena za 1 člověkoden v Kč bez DPH</t>
  </si>
  <si>
    <t>Počet člověkodnů ročně</t>
  </si>
  <si>
    <t xml:space="preserve">Paušální cena podpory na místě </t>
  </si>
  <si>
    <t xml:space="preserve">Podpora na místě nad 6 člověkodnů </t>
  </si>
  <si>
    <t>Podpora dodaného HW</t>
  </si>
  <si>
    <t>Podpora dodaného HW dle čl. VI odst.1 a) smlouvy</t>
  </si>
  <si>
    <t>Podpora dodaného SW dle čl. VI odst.1 b) smlouvy</t>
  </si>
  <si>
    <t xml:space="preserve">Podpora dodaného SW </t>
  </si>
  <si>
    <t>Příloha č. 2  poptávky</t>
  </si>
  <si>
    <t>Podpora dle čl. VI odst.1 c) smlouvy (cena nad paušální cenu)</t>
  </si>
  <si>
    <t>Podpora dle čl. VI odst.1 c) smlouvy (paušální cena)</t>
  </si>
  <si>
    <t>Dodavatel vyplní pouze žlutě podbarvená pole. Ceny se doplňují v Kč bez DPH zaohrouhlené na dvě desetinná místa.</t>
  </si>
  <si>
    <t>Předpokládaný počet hodin ročně***</t>
  </si>
  <si>
    <t>Licence všech SW komponent pro centrální správu, včetně OS****</t>
  </si>
  <si>
    <t xml:space="preserve">**** Dodavatel je oprávněn doplnit u položky "Licence všech SW komponent pro centrální správu, včetně OS", hodnotu "0,00", pokud cenu za tyto licence zahrne do položky "Licence všech SW komponent load balancerů". 
</t>
  </si>
  <si>
    <t>Dodávka HW load balancerů , včetně licence a centrální správy</t>
  </si>
  <si>
    <r>
      <t xml:space="preserve">**  </t>
    </r>
    <r>
      <rPr>
        <sz val="10"/>
        <rFont val="Arial"/>
        <family val="2"/>
      </rPr>
      <t>Pokud bude dodán server pro centrální správu jako virtuální server, provozovaný na platformě VMware ESXi, je dodavatel oprávněn vyplnit u položky "Server pro centrální správu" hodnotu "0,00".</t>
    </r>
  </si>
  <si>
    <t xml:space="preserve">***  Předpokládaný počet hodin je uveden pouze za účelem porovnání nabídek a vychází z předpokládaného čerpání  zadavatelem. Zadavatel si vyhrazuje právo čerpat tuto podporu dle svých reálných potřeb, tj. přečerpat, nedočerpat, či vůbec nečerpat; skutečné počty hodin se tak mohou od předpokládaného počtu lišit.     
</t>
  </si>
  <si>
    <t>*   Počet 4 roků je uveden pouze za účelem porovnání nabídek. Smlouva bude uzavřena na dobu neurčitou.</t>
  </si>
  <si>
    <t>Celková cena v Kč bez DPH  za 4 roky</t>
  </si>
  <si>
    <t>Celková cena v Kč bez DPH za 4 roky</t>
  </si>
  <si>
    <t>Dodávka technických prostředků (dle čl. I odst.1 smlouvy)</t>
  </si>
  <si>
    <t>Dodávka programových prostředků včetně licencí  (dle čl. I odst.1 smlouvy)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</si>
</sst>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4" borderId="10" xfId="0" applyNumberFormat="1" applyFill="1" applyBorder="1" applyAlignment="1" applyProtection="1">
      <alignment horizontal="center" vertical="center"/>
      <protection locked="0"/>
    </xf>
    <xf numFmtId="1" fontId="42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35" borderId="11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" fontId="2" fillId="34" borderId="15" xfId="0" applyNumberFormat="1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4" fontId="0" fillId="0" borderId="10" xfId="0" applyNumberFormat="1" applyFill="1" applyBorder="1" applyAlignment="1" applyProtection="1">
      <alignment horizontal="left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7" xfId="0" applyNumberFormat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/>
    </xf>
    <xf numFmtId="4" fontId="0" fillId="34" borderId="17" xfId="0" applyNumberForma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horizontal="left"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4" fontId="0" fillId="34" borderId="18" xfId="0" applyNumberForma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" fontId="0" fillId="0" borderId="10" xfId="0" applyNumberFormat="1" applyBorder="1" applyAlignment="1" applyProtection="1">
      <alignment horizontal="center" vertical="center"/>
      <protection/>
    </xf>
    <xf numFmtId="4" fontId="2" fillId="35" borderId="13" xfId="0" applyNumberFormat="1" applyFont="1" applyFill="1" applyBorder="1" applyAlignment="1" applyProtection="1">
      <alignment horizontal="center" vertical="center"/>
      <protection/>
    </xf>
    <xf numFmtId="4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4" fontId="0" fillId="0" borderId="16" xfId="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4" fontId="0" fillId="0" borderId="22" xfId="0" applyNumberFormat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4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4" fontId="0" fillId="0" borderId="14" xfId="0" applyNumberFormat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4" fontId="0" fillId="0" borderId="24" xfId="0" applyNumberForma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top" wrapText="1" shrinkToFi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0" fillId="35" borderId="25" xfId="0" applyFont="1" applyFill="1" applyBorder="1" applyAlignment="1" applyProtection="1">
      <alignment horizontal="left" vertical="center"/>
      <protection/>
    </xf>
    <xf numFmtId="0" fontId="0" fillId="35" borderId="12" xfId="0" applyFill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vertical="center"/>
      <protection/>
    </xf>
    <xf numFmtId="0" fontId="0" fillId="34" borderId="38" xfId="0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4.140625" style="4" customWidth="1"/>
    <col min="2" max="2" width="15.421875" style="4" customWidth="1"/>
    <col min="3" max="3" width="85.421875" style="4" bestFit="1" customWidth="1"/>
    <col min="4" max="4" width="15.140625" style="4" customWidth="1"/>
    <col min="5" max="5" width="31.00390625" style="4" customWidth="1"/>
    <col min="6" max="6" width="39.57421875" style="4" customWidth="1"/>
    <col min="7" max="7" width="3.7109375" style="4" customWidth="1"/>
    <col min="8" max="8" width="4.421875" style="4" customWidth="1"/>
    <col min="9" max="16384" width="9.140625" style="4" customWidth="1"/>
  </cols>
  <sheetData>
    <row r="2" ht="12.75">
      <c r="F2" s="5" t="s">
        <v>24</v>
      </c>
    </row>
    <row r="3" ht="13.5" thickBot="1">
      <c r="F3" s="5"/>
    </row>
    <row r="4" spans="2:6" ht="20.25">
      <c r="B4" s="58" t="s">
        <v>9</v>
      </c>
      <c r="C4" s="59"/>
      <c r="D4" s="59"/>
      <c r="E4" s="59"/>
      <c r="F4" s="60"/>
    </row>
    <row r="5" spans="2:6" ht="16.5" thickBot="1">
      <c r="B5" s="61" t="s">
        <v>31</v>
      </c>
      <c r="C5" s="62"/>
      <c r="D5" s="62"/>
      <c r="E5" s="62"/>
      <c r="F5" s="63"/>
    </row>
    <row r="6" spans="2:7" ht="26.25" customHeight="1" thickBot="1">
      <c r="B6" s="6" t="s">
        <v>4</v>
      </c>
      <c r="C6" s="7" t="s">
        <v>6</v>
      </c>
      <c r="D6" s="8" t="s">
        <v>0</v>
      </c>
      <c r="E6" s="8" t="s">
        <v>1</v>
      </c>
      <c r="F6" s="9" t="s">
        <v>2</v>
      </c>
      <c r="G6" s="10"/>
    </row>
    <row r="7" spans="2:7" ht="21" customHeight="1">
      <c r="B7" s="70" t="s">
        <v>37</v>
      </c>
      <c r="C7" s="71"/>
      <c r="D7" s="11"/>
      <c r="E7" s="12"/>
      <c r="F7" s="13"/>
      <c r="G7" s="10"/>
    </row>
    <row r="8" spans="2:7" ht="24" customHeight="1">
      <c r="B8" s="68" t="s">
        <v>7</v>
      </c>
      <c r="C8" s="14" t="s">
        <v>13</v>
      </c>
      <c r="D8" s="15">
        <v>4</v>
      </c>
      <c r="E8" s="1">
        <v>0</v>
      </c>
      <c r="F8" s="16">
        <f>D8*E8</f>
        <v>0</v>
      </c>
      <c r="G8" s="3">
        <f>IF((TRUNC(E8,2)-E8)=0,0,1)</f>
        <v>0</v>
      </c>
    </row>
    <row r="9" spans="2:7" ht="23.25" customHeight="1">
      <c r="B9" s="69"/>
      <c r="C9" s="17" t="s">
        <v>14</v>
      </c>
      <c r="D9" s="15">
        <v>1</v>
      </c>
      <c r="E9" s="1">
        <v>0</v>
      </c>
      <c r="F9" s="16">
        <f>D9*E9</f>
        <v>0</v>
      </c>
      <c r="G9" s="3">
        <f>IF((TRUNC(E9,2)-E9)=0,0,1)</f>
        <v>0</v>
      </c>
    </row>
    <row r="10" spans="2:6" ht="27" customHeight="1">
      <c r="B10" s="72" t="s">
        <v>38</v>
      </c>
      <c r="C10" s="73"/>
      <c r="D10" s="18"/>
      <c r="E10" s="42"/>
      <c r="F10" s="19"/>
    </row>
    <row r="11" spans="2:7" ht="26.25" customHeight="1">
      <c r="B11" s="68" t="s">
        <v>8</v>
      </c>
      <c r="C11" s="20" t="s">
        <v>12</v>
      </c>
      <c r="D11" s="15">
        <v>4</v>
      </c>
      <c r="E11" s="1">
        <v>0</v>
      </c>
      <c r="F11" s="16">
        <f>D11*E11</f>
        <v>0</v>
      </c>
      <c r="G11" s="3">
        <f>IF((TRUNC(E11,2)-E11)=0,0,1)</f>
        <v>0</v>
      </c>
    </row>
    <row r="12" spans="2:7" ht="24.75" customHeight="1">
      <c r="B12" s="69"/>
      <c r="C12" s="20" t="s">
        <v>29</v>
      </c>
      <c r="D12" s="15">
        <v>1</v>
      </c>
      <c r="E12" s="1">
        <v>0</v>
      </c>
      <c r="F12" s="16">
        <f>D12*E12</f>
        <v>0</v>
      </c>
      <c r="G12" s="3">
        <f>IF((TRUNC(E12,2)-E12)=0,0,1)</f>
        <v>0</v>
      </c>
    </row>
    <row r="13" spans="2:6" ht="12.75">
      <c r="B13" s="21"/>
      <c r="C13" s="22"/>
      <c r="D13" s="18"/>
      <c r="E13" s="2"/>
      <c r="F13" s="19"/>
    </row>
    <row r="14" spans="2:7" ht="28.5" customHeight="1" thickBot="1">
      <c r="B14" s="23" t="s">
        <v>15</v>
      </c>
      <c r="C14" s="24"/>
      <c r="D14" s="25">
        <v>1</v>
      </c>
      <c r="E14" s="1">
        <v>0</v>
      </c>
      <c r="F14" s="16">
        <f>D14*E14</f>
        <v>0</v>
      </c>
      <c r="G14" s="3">
        <f>IF((TRUNC(E14,2)-E14)=0,0,1)</f>
        <v>0</v>
      </c>
    </row>
    <row r="15" spans="2:6" ht="30" customHeight="1" thickBot="1">
      <c r="B15" s="49" t="s">
        <v>21</v>
      </c>
      <c r="C15" s="50"/>
      <c r="D15" s="8" t="s">
        <v>10</v>
      </c>
      <c r="E15" s="26" t="s">
        <v>5</v>
      </c>
      <c r="F15" s="27" t="s">
        <v>35</v>
      </c>
    </row>
    <row r="16" spans="2:7" ht="32.25" customHeight="1" thickBot="1">
      <c r="B16" s="56" t="s">
        <v>20</v>
      </c>
      <c r="C16" s="57"/>
      <c r="D16" s="28">
        <v>4</v>
      </c>
      <c r="E16" s="1">
        <v>0</v>
      </c>
      <c r="F16" s="29">
        <f>D16*E16</f>
        <v>0</v>
      </c>
      <c r="G16" s="3">
        <f>IF((TRUNC(E16,2)-E16)=0,0,1)</f>
        <v>0</v>
      </c>
    </row>
    <row r="17" spans="2:6" ht="23.25" customHeight="1" thickBot="1">
      <c r="B17" s="47" t="s">
        <v>22</v>
      </c>
      <c r="C17" s="50"/>
      <c r="D17" s="8" t="s">
        <v>10</v>
      </c>
      <c r="E17" s="26" t="s">
        <v>5</v>
      </c>
      <c r="F17" s="27" t="s">
        <v>36</v>
      </c>
    </row>
    <row r="18" spans="2:7" ht="28.5" customHeight="1" thickBot="1">
      <c r="B18" s="54" t="s">
        <v>23</v>
      </c>
      <c r="C18" s="55"/>
      <c r="D18" s="30">
        <v>4</v>
      </c>
      <c r="E18" s="1">
        <v>0</v>
      </c>
      <c r="F18" s="31">
        <f>D18*E18</f>
        <v>0</v>
      </c>
      <c r="G18" s="3">
        <f>IF((TRUNC(E18,2)-E18)=0,0,1)</f>
        <v>0</v>
      </c>
    </row>
    <row r="19" spans="2:6" ht="39" thickBot="1">
      <c r="B19" s="47" t="s">
        <v>26</v>
      </c>
      <c r="C19" s="50"/>
      <c r="D19" s="32" t="s">
        <v>17</v>
      </c>
      <c r="E19" s="33" t="s">
        <v>16</v>
      </c>
      <c r="F19" s="27" t="s">
        <v>35</v>
      </c>
    </row>
    <row r="20" spans="2:7" ht="33" customHeight="1" thickBot="1">
      <c r="B20" s="64" t="s">
        <v>18</v>
      </c>
      <c r="C20" s="65"/>
      <c r="D20" s="34">
        <v>6</v>
      </c>
      <c r="E20" s="1">
        <v>0</v>
      </c>
      <c r="F20" s="35">
        <f>D20*E20*4</f>
        <v>0</v>
      </c>
      <c r="G20" s="3">
        <f>IF((TRUNC(E20,2)-E20)=0,0,1)</f>
        <v>0</v>
      </c>
    </row>
    <row r="21" spans="2:6" ht="45.75" customHeight="1" thickBot="1">
      <c r="B21" s="47" t="s">
        <v>25</v>
      </c>
      <c r="C21" s="48"/>
      <c r="D21" s="36" t="s">
        <v>28</v>
      </c>
      <c r="E21" s="26" t="s">
        <v>11</v>
      </c>
      <c r="F21" s="27" t="s">
        <v>35</v>
      </c>
    </row>
    <row r="22" spans="2:7" ht="30" customHeight="1" thickBot="1">
      <c r="B22" s="66" t="s">
        <v>19</v>
      </c>
      <c r="C22" s="67"/>
      <c r="D22" s="37">
        <v>48</v>
      </c>
      <c r="E22" s="1">
        <v>0</v>
      </c>
      <c r="F22" s="38">
        <f>D22*E22*4</f>
        <v>0</v>
      </c>
      <c r="G22" s="3">
        <f>IF((TRUNC(E22,2)-E22)=0,0,1)</f>
        <v>0</v>
      </c>
    </row>
    <row r="23" spans="2:7" ht="27" customHeight="1" thickBot="1">
      <c r="B23" s="51" t="s">
        <v>3</v>
      </c>
      <c r="C23" s="52"/>
      <c r="D23" s="53"/>
      <c r="E23" s="53"/>
      <c r="F23" s="39">
        <f>F8+F9+F11+F12+F14+F16+F18+F20+F22</f>
        <v>0</v>
      </c>
      <c r="G23" s="3">
        <f>SUM(G18,G20,G8,G9,G11,G12,G14,G22,G16)</f>
        <v>0</v>
      </c>
    </row>
    <row r="24" spans="2:8" ht="20.25" customHeight="1">
      <c r="B24" s="43">
        <f>IF(G23=0,"","Bylo zadáno více než povolený počet 2 desetinných míst v  "&amp;G23&amp;" buňkách.")</f>
      </c>
      <c r="C24" s="43"/>
      <c r="D24" s="43"/>
      <c r="E24" s="43"/>
      <c r="F24" s="43"/>
      <c r="G24" s="43"/>
      <c r="H24" s="43"/>
    </row>
    <row r="25" spans="2:3" ht="12.75">
      <c r="B25" s="40" t="s">
        <v>27</v>
      </c>
      <c r="C25" s="40"/>
    </row>
    <row r="26" ht="12.75">
      <c r="B26" s="40" t="s">
        <v>34</v>
      </c>
    </row>
    <row r="27" spans="2:5" ht="33" customHeight="1">
      <c r="B27" s="44" t="s">
        <v>32</v>
      </c>
      <c r="C27" s="44"/>
      <c r="D27" s="41"/>
      <c r="E27" s="41"/>
    </row>
    <row r="28" spans="2:3" ht="42" customHeight="1">
      <c r="B28" s="45" t="s">
        <v>33</v>
      </c>
      <c r="C28" s="45"/>
    </row>
    <row r="29" spans="2:3" ht="12.75" customHeight="1">
      <c r="B29" s="46" t="s">
        <v>30</v>
      </c>
      <c r="C29" s="46"/>
    </row>
    <row r="30" spans="2:3" ht="12.75">
      <c r="B30" s="46"/>
      <c r="C30" s="46"/>
    </row>
    <row r="31" spans="2:3" ht="7.5" customHeight="1">
      <c r="B31" s="46"/>
      <c r="C31" s="46"/>
    </row>
  </sheetData>
  <sheetProtection password="CC06" sheet="1"/>
  <mergeCells count="19">
    <mergeCell ref="B19:C19"/>
    <mergeCell ref="B4:F4"/>
    <mergeCell ref="B5:F5"/>
    <mergeCell ref="B20:C20"/>
    <mergeCell ref="B22:C22"/>
    <mergeCell ref="B8:B9"/>
    <mergeCell ref="B11:B12"/>
    <mergeCell ref="B7:C7"/>
    <mergeCell ref="B10:C10"/>
    <mergeCell ref="B24:H24"/>
    <mergeCell ref="B27:C27"/>
    <mergeCell ref="B28:C28"/>
    <mergeCell ref="B29:C31"/>
    <mergeCell ref="B21:C21"/>
    <mergeCell ref="B15:C15"/>
    <mergeCell ref="B17:C17"/>
    <mergeCell ref="B23:E23"/>
    <mergeCell ref="B18:C18"/>
    <mergeCell ref="B16:C1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Bolfová Petra</cp:lastModifiedBy>
  <cp:lastPrinted>2014-01-27T09:07:03Z</cp:lastPrinted>
  <dcterms:created xsi:type="dcterms:W3CDTF">2011-04-11T07:54:58Z</dcterms:created>
  <dcterms:modified xsi:type="dcterms:W3CDTF">2021-11-25T07:56:51Z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