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60" windowWidth="18195" windowHeight="11520" tabRatio="705" activeTab="1"/>
  </bookViews>
  <sheets>
    <sheet name="rekapitulace" sheetId="2" r:id="rId1"/>
    <sheet name="1.údržba TVB" sheetId="1" r:id="rId2"/>
    <sheet name="2.údržba ZTI" sheetId="9" r:id="rId3"/>
    <sheet name="3.pohotovost TVB" sheetId="4" r:id="rId4"/>
    <sheet name="4.pohotovost ZTI" sheetId="10" r:id="rId5"/>
    <sheet name="5.sezonní prohlídky" sheetId="14" r:id="rId6"/>
    <sheet name="6.prohlídky PPK" sheetId="12" r:id="rId7"/>
    <sheet name="List1" sheetId="11" r:id="rId8"/>
    <sheet name="List3" sheetId="13" r:id="rId9"/>
  </sheets>
  <definedNames>
    <definedName name="_xlnm.Print_Area" localSheetId="2">'2.údržba ZTI'!$B$2:$K$48</definedName>
  </definedNames>
  <calcPr calcId="145621"/>
</workbook>
</file>

<file path=xl/sharedStrings.xml><?xml version="1.0" encoding="utf-8"?>
<sst xmlns="http://schemas.openxmlformats.org/spreadsheetml/2006/main" count="178" uniqueCount="102">
  <si>
    <t>Ceny v Kč bez DPH</t>
  </si>
  <si>
    <t>Tab. 1.1. Náklady na zaměstnance</t>
  </si>
  <si>
    <r>
      <t>V této tabulce je uvažována kalkulace na rok s 252 pracovními dny a výsledná hodinová sazba je platná pro i roky s více resp. méně pracovními dny (</t>
    </r>
    <r>
      <rPr>
        <b/>
        <sz val="10"/>
        <rFont val="Arial"/>
        <family val="2"/>
      </rPr>
      <t>veškeré náklady uveďte na 1 zaměstnance</t>
    </r>
    <r>
      <rPr>
        <sz val="10"/>
        <rFont val="Arial"/>
        <family val="2"/>
      </rPr>
      <t>)</t>
    </r>
  </si>
  <si>
    <t>položka</t>
  </si>
  <si>
    <t>měsíční</t>
  </si>
  <si>
    <t>roční</t>
  </si>
  <si>
    <t>poznámka</t>
  </si>
  <si>
    <t>základní hrubá mzda (uveďte výši hrubé měsíční mzdy)</t>
  </si>
  <si>
    <t>zde záleží na organizaci</t>
  </si>
  <si>
    <t>zákonné odvody zaměstnavatele (nevyplňujte - aut. výpočet)</t>
  </si>
  <si>
    <t>doplnění stavu při pracovní neschopnosti (nevyplňujte - aut. výpočet)</t>
  </si>
  <si>
    <t>odhadovaná nemocnost cca 3%</t>
  </si>
  <si>
    <t>odměny (uveďte výši ročních odměn)</t>
  </si>
  <si>
    <t>zde záleží na organizaci, zda odměny přiznává</t>
  </si>
  <si>
    <t>stravování (uveďte měsíční částku, pokud poskytujete)</t>
  </si>
  <si>
    <t>příspěvek na stravování není povinný</t>
  </si>
  <si>
    <t>Osobní ochranné pracovní prostředky, mycí, čisticí a dezinfekční prostředky (uveďte částku na poskytnutí za rok)</t>
  </si>
  <si>
    <t xml:space="preserve">ze zákona musí zaměstnavatel za určitých podmínek zajišťovat </t>
  </si>
  <si>
    <t>zisk (uveďte plánovaný zisk za měsíc)</t>
  </si>
  <si>
    <t>školení (uveďte částku na školení za rok)</t>
  </si>
  <si>
    <t>minimálně školení BOZP</t>
  </si>
  <si>
    <t>ostatní náklady na zaměstnance (obsahuje i cenu za materiál do 10Kč/ks,dopravného, viz. čl. IV odst.4, uveďte částku za rok)</t>
  </si>
  <si>
    <t>celkem</t>
  </si>
  <si>
    <t>%</t>
  </si>
  <si>
    <t>Pokračování  na další straně</t>
  </si>
  <si>
    <t xml:space="preserve">Tab. 1.2 </t>
  </si>
  <si>
    <t>pro vzorový rok, který má 252 pracovních dnů</t>
  </si>
  <si>
    <t>hodinová sazba celkem/rok</t>
  </si>
  <si>
    <t>Cena za 4 roky *)</t>
  </si>
  <si>
    <t>Cenová tabulka</t>
  </si>
  <si>
    <t>Rekapitulace</t>
  </si>
  <si>
    <t>vyplnit pouze žlutě podbarvené buňky !!!</t>
  </si>
  <si>
    <t>Hodinová sazba pro provádění oprav, pravidelné běžné údržby, revizí a kontrol v pracovní době od 06.00 hod. do 18.00 hod.</t>
  </si>
  <si>
    <t>cena za 4 roky bez DPH</t>
  </si>
  <si>
    <t>Hodinová sazba pro pokračování v provádění oprav, pravidelné běžné údržby, revizí a kontrol mimo pracovní dobu od 18.00 hod. do 6.00 hod.</t>
  </si>
  <si>
    <t>Hodinová sazba pohotovostního zásahu v pracovní dny v době od 18.00 hod. do 06.00 hod.</t>
  </si>
  <si>
    <t>Hodinová sazba pohotovostního zásahu ve dnech pracovního klidu od 00.00 hod. do 24.00 hod.</t>
  </si>
  <si>
    <t>cena za 1 měsíc (bez DPH)</t>
  </si>
  <si>
    <t>hodinová sazba Kč/hod.  v pracovní době od 6.00 do 18.00</t>
  </si>
  <si>
    <t>procentní navýšení za pokračující práci v pracovní dny  v době od 18.00 do 6.00 (uveďte procento navýšení)</t>
  </si>
  <si>
    <t>hodinová sazba Kč/hod.  za pokračující práci v pracovní dny v době od 18.00 do 6.00</t>
  </si>
  <si>
    <t>procentní navýšení za pohotovostní zásah v pracovní dny v době od 18.00 do 6.00 (uveďte procento navýšení)</t>
  </si>
  <si>
    <t>hodinová sazba Kč/hod.  za pohotovostní zásah  v pracovní dny v době od 18.00 do 6.00</t>
  </si>
  <si>
    <t>procentní navýšení za pohotovostní zásah ve dnech pracovního klidu v době od 00.00 do 24.00 (uveďte procento navýšení)</t>
  </si>
  <si>
    <t>hodinová sazba Kč/hod.  za pohotovostní zásah  ve dnech pracovního klidu v době od 00.00 do 24.00</t>
  </si>
  <si>
    <t>jednotky</t>
  </si>
  <si>
    <t>hod</t>
  </si>
  <si>
    <t>modelový počet jednotek za rok</t>
  </si>
  <si>
    <t>hodinová sazba v Kč/hod.</t>
  </si>
  <si>
    <t>*) čtyřnásobek jednoho roku</t>
  </si>
  <si>
    <t>!!V hodinových sazbách je již naceněno provádění podpůrných činností podle požadavků objednatele např. bezpečné vrtání děr do zdí apod. dle čl. I odst. 2 návrhu smlouvy.</t>
  </si>
  <si>
    <t>ks</t>
  </si>
  <si>
    <t>34,98 % ze základní mzdy</t>
  </si>
  <si>
    <t>Cena celkem bez DPH za 4 roky</t>
  </si>
  <si>
    <t>Modelová tabulka pro vyhodnocení nabídky v oblasti TVB</t>
  </si>
  <si>
    <t>Modelová tabulka pro vyhodnocení nabídky v oblasti ZTI</t>
  </si>
  <si>
    <t xml:space="preserve">Tab. 2.2 </t>
  </si>
  <si>
    <t>Tab. 2.1. Náklady na zaměstnance</t>
  </si>
  <si>
    <t>Cena pohotovostní služby za TVB</t>
  </si>
  <si>
    <t>Cena pohotovostní služby za ZTI</t>
  </si>
  <si>
    <t>Cenové tabulky - část 1 -   Pravidelná běžná údržba a opravy v oblasti  TVB</t>
  </si>
  <si>
    <t>Cenové tabulky -  část 2 - Pravidelná běžná údržba a opravy v oblasti  ZTI</t>
  </si>
  <si>
    <t>Cenová tabulka -  část 3 - cena za pohotovost - TVB</t>
  </si>
  <si>
    <t>Cenová tabulka - část 4 - cena za pohotovost - ZTI</t>
  </si>
  <si>
    <t>Celková nabídková cena v Kč bez DPH</t>
  </si>
  <si>
    <t>Část 1 -  Pravidelná běžná údržba a opravy v oblasti  TVB</t>
  </si>
  <si>
    <t>Část 2 - Pravidelná běžná údržba a opravy v oblasti  ZTI</t>
  </si>
  <si>
    <t>Část 3 -  Cena za pohotovost - TVB</t>
  </si>
  <si>
    <t>Část 4 -  Cena za pohotovost - ZTI</t>
  </si>
  <si>
    <t>cena za jednotku (bez DPH)</t>
  </si>
  <si>
    <t>Cenová tabulka - část 6 - cena za prohlídky PPK</t>
  </si>
  <si>
    <t>Cenová tabulka - část 5 - sezónní prohlídky zařízení</t>
  </si>
  <si>
    <t>provádění nebo zajištění sezónních kontrol (sezónních servisních prohlídek) podle článku I odst. 1.2. bod h) smlouvy, za vyjmenované technologické zařízení</t>
  </si>
  <si>
    <t>Část 5 - Cena za sezónní prohlídky</t>
  </si>
  <si>
    <t>Část 6 - Cena za prohlídky PPK</t>
  </si>
  <si>
    <t>Vapac *</t>
  </si>
  <si>
    <t>Condair**</t>
  </si>
  <si>
    <t>Uniflair***</t>
  </si>
  <si>
    <t>Trane****</t>
  </si>
  <si>
    <t>****</t>
  </si>
  <si>
    <t>jedná se o</t>
  </si>
  <si>
    <t>Uniflair Araf ******</t>
  </si>
  <si>
    <t>Reflex*******</t>
  </si>
  <si>
    <t>*****</t>
  </si>
  <si>
    <t xml:space="preserve">***            </t>
  </si>
  <si>
    <t xml:space="preserve">**               </t>
  </si>
  <si>
    <t xml:space="preserve">*               </t>
  </si>
  <si>
    <t>******</t>
  </si>
  <si>
    <t>*******</t>
  </si>
  <si>
    <t>hořáky Weishaupt u plyn. kotlů *****</t>
  </si>
  <si>
    <t>2 ks blokových chladících jednotek RTAA 322 LN</t>
  </si>
  <si>
    <t>2 ks blokových chladících jednotek ARAF 1204A</t>
  </si>
  <si>
    <t>počet kusů jednotek</t>
  </si>
  <si>
    <t>jedná se o 17 ks jednotek přesné klimatizace  SUC a SDC</t>
  </si>
  <si>
    <t>10 ks jednotek W05</t>
  </si>
  <si>
    <t>2 ks jednotek CP 3 a 4 ks CP2</t>
  </si>
  <si>
    <t xml:space="preserve">2 ks  zařízení Reflex Variomat </t>
  </si>
  <si>
    <t>4 ks hořáků G7 1400 kW a 1 ks hořáku WG 30 N</t>
  </si>
  <si>
    <t>cena sezónní prohlídky za za 1 ks (bez DPH)</t>
  </si>
  <si>
    <t xml:space="preserve">Roční kontrola provozuschopnosti PPK </t>
  </si>
  <si>
    <t>modelový počet prohlídek za rok</t>
  </si>
  <si>
    <t>modelový počet plnění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</si>
</sst>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Protection="1">
      <protection/>
    </xf>
    <xf numFmtId="0" fontId="3" fillId="0" borderId="0" xfId="0" applyFont="1" applyProtection="1"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Protection="1"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3" fontId="1" fillId="0" borderId="4" xfId="0" applyNumberFormat="1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 wrapText="1"/>
      <protection/>
    </xf>
    <xf numFmtId="3" fontId="1" fillId="0" borderId="6" xfId="0" applyNumberFormat="1" applyFont="1" applyBorder="1" applyAlignment="1" applyProtection="1">
      <alignment horizontal="center" vertical="center"/>
      <protection/>
    </xf>
    <xf numFmtId="3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vertical="center"/>
      <protection/>
    </xf>
    <xf numFmtId="4" fontId="1" fillId="0" borderId="7" xfId="0" applyNumberFormat="1" applyFont="1" applyBorder="1" applyAlignment="1" applyProtection="1">
      <alignment horizontal="center" vertical="center"/>
      <protection/>
    </xf>
    <xf numFmtId="4" fontId="1" fillId="0" borderId="4" xfId="0" applyNumberFormat="1" applyFont="1" applyBorder="1" applyAlignment="1" applyProtection="1">
      <alignment horizontal="center"/>
      <protection/>
    </xf>
    <xf numFmtId="0" fontId="1" fillId="0" borderId="5" xfId="0" applyFont="1" applyBorder="1" applyProtection="1">
      <protection/>
    </xf>
    <xf numFmtId="4" fontId="1" fillId="0" borderId="8" xfId="0" applyNumberFormat="1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4" fontId="0" fillId="0" borderId="4" xfId="0" applyNumberFormat="1" applyBorder="1" applyProtection="1">
      <protection/>
    </xf>
    <xf numFmtId="4" fontId="0" fillId="0" borderId="4" xfId="0" applyNumberFormat="1" applyFill="1" applyBorder="1" applyProtection="1">
      <protection/>
    </xf>
    <xf numFmtId="0" fontId="6" fillId="0" borderId="0" xfId="0" applyFont="1" applyFill="1" applyBorder="1" applyProtection="1">
      <protection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10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left" indent="4"/>
    </xf>
    <xf numFmtId="0" fontId="10" fillId="2" borderId="0" xfId="0" applyFont="1" applyFill="1"/>
    <xf numFmtId="0" fontId="6" fillId="2" borderId="0" xfId="0" applyFont="1" applyFill="1"/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4" fontId="0" fillId="0" borderId="0" xfId="0" applyNumberFormat="1" applyBorder="1" applyProtection="1">
      <protection/>
    </xf>
    <xf numFmtId="4" fontId="0" fillId="0" borderId="0" xfId="0" applyNumberFormat="1" applyFill="1" applyBorder="1" applyProtection="1"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0" fillId="0" borderId="0" xfId="0" applyBorder="1"/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4" fontId="0" fillId="0" borderId="5" xfId="0" applyNumberFormat="1" applyBorder="1" applyProtection="1">
      <protection/>
    </xf>
    <xf numFmtId="4" fontId="0" fillId="0" borderId="14" xfId="0" applyNumberFormat="1" applyBorder="1" applyProtection="1">
      <protection/>
    </xf>
    <xf numFmtId="0" fontId="1" fillId="0" borderId="14" xfId="0" applyFont="1" applyBorder="1" applyProtection="1">
      <protection/>
    </xf>
    <xf numFmtId="0" fontId="10" fillId="0" borderId="0" xfId="0" applyFont="1" applyFill="1" applyAlignment="1">
      <alignment horizontal="center" wrapText="1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0" fillId="2" borderId="0" xfId="0" applyFill="1"/>
    <xf numFmtId="0" fontId="0" fillId="0" borderId="0" xfId="0" applyAlignment="1">
      <alignment horizontal="left"/>
    </xf>
    <xf numFmtId="0" fontId="2" fillId="0" borderId="2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" fillId="0" borderId="6" xfId="0" applyNumberFormat="1" applyFont="1" applyBorder="1" applyAlignment="1" applyProtection="1">
      <alignment horizontal="center" vertical="center" wrapText="1"/>
      <protection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6" xfId="0" applyNumberFormat="1" applyFont="1" applyFill="1" applyBorder="1" applyAlignment="1" applyProtection="1">
      <alignment horizontal="center" vertical="center" wrapText="1"/>
      <protection/>
    </xf>
    <xf numFmtId="4" fontId="8" fillId="0" borderId="3" xfId="0" applyNumberFormat="1" applyFont="1" applyBorder="1"/>
    <xf numFmtId="0" fontId="0" fillId="0" borderId="15" xfId="0" applyBorder="1"/>
    <xf numFmtId="4" fontId="8" fillId="0" borderId="5" xfId="0" applyNumberFormat="1" applyFont="1" applyBorder="1"/>
    <xf numFmtId="0" fontId="0" fillId="0" borderId="16" xfId="0" applyBorder="1" applyAlignment="1">
      <alignment wrapText="1"/>
    </xf>
    <xf numFmtId="0" fontId="0" fillId="0" borderId="15" xfId="0" applyBorder="1" applyAlignment="1">
      <alignment wrapText="1" shrinkToFit="1"/>
    </xf>
    <xf numFmtId="0" fontId="12" fillId="0" borderId="17" xfId="0" applyFont="1" applyBorder="1"/>
    <xf numFmtId="4" fontId="9" fillId="0" borderId="11" xfId="0" applyNumberFormat="1" applyFont="1" applyFill="1" applyBorder="1"/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164" fontId="1" fillId="0" borderId="14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0" fillId="0" borderId="8" xfId="0" applyBorder="1"/>
    <xf numFmtId="0" fontId="1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0" fillId="3" borderId="8" xfId="0" applyFill="1" applyBorder="1"/>
    <xf numFmtId="0" fontId="1" fillId="3" borderId="4" xfId="2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 applyProtection="1">
      <alignment horizontal="right" wrapText="1"/>
      <protection locked="0"/>
    </xf>
    <xf numFmtId="164" fontId="1" fillId="4" borderId="4" xfId="0" applyNumberFormat="1" applyFont="1" applyFill="1" applyBorder="1" applyAlignment="1" applyProtection="1">
      <alignment horizontal="right" wrapText="1"/>
      <protection locked="0"/>
    </xf>
    <xf numFmtId="164" fontId="1" fillId="2" borderId="21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Alignment="1" applyProtection="1">
      <alignment vertic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6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/>
      <protection/>
    </xf>
    <xf numFmtId="0" fontId="1" fillId="0" borderId="22" xfId="0" applyFont="1" applyBorder="1" applyAlignment="1" applyProtection="1">
      <alignment vertical="center" wrapText="1"/>
      <protection/>
    </xf>
    <xf numFmtId="0" fontId="10" fillId="2" borderId="0" xfId="0" applyFont="1" applyFill="1" applyAlignment="1">
      <alignment horizontal="center"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view="pageLayout" workbookViewId="0" topLeftCell="A1">
      <selection activeCell="C13" sqref="C13"/>
    </sheetView>
  </sheetViews>
  <sheetFormatPr defaultColWidth="9.140625" defaultRowHeight="15"/>
  <cols>
    <col min="2" max="2" width="52.140625" style="0" customWidth="1"/>
    <col min="3" max="3" width="11.00390625" style="0" customWidth="1"/>
  </cols>
  <sheetData>
    <row r="2" spans="2:3" ht="15.75">
      <c r="B2" s="23" t="s">
        <v>29</v>
      </c>
      <c r="C2" s="24"/>
    </row>
    <row r="3" ht="15">
      <c r="B3" s="25"/>
    </row>
    <row r="4" ht="15">
      <c r="B4" t="s">
        <v>30</v>
      </c>
    </row>
    <row r="5" ht="15.75" thickBot="1"/>
    <row r="6" spans="2:3" ht="20.25" customHeight="1">
      <c r="B6" s="68" t="s">
        <v>65</v>
      </c>
      <c r="C6" s="65">
        <f>'1.údržba TVB'!I40</f>
        <v>0</v>
      </c>
    </row>
    <row r="7" spans="2:3" ht="18" customHeight="1">
      <c r="B7" s="69" t="s">
        <v>66</v>
      </c>
      <c r="C7" s="67">
        <f>'2.údržba ZTI'!I40</f>
        <v>0</v>
      </c>
    </row>
    <row r="8" spans="2:3" ht="15.75">
      <c r="B8" s="66" t="s">
        <v>67</v>
      </c>
      <c r="C8" s="67">
        <f>'3.pohotovost TVB'!G6</f>
        <v>0</v>
      </c>
    </row>
    <row r="9" spans="2:3" ht="15.75">
      <c r="B9" s="66" t="s">
        <v>68</v>
      </c>
      <c r="C9" s="67">
        <f>'4.pohotovost ZTI'!G6</f>
        <v>0</v>
      </c>
    </row>
    <row r="10" spans="2:3" ht="15.75">
      <c r="B10" s="66" t="s">
        <v>73</v>
      </c>
      <c r="C10" s="67">
        <f>'5.sezonní prohlídky'!H14</f>
        <v>0</v>
      </c>
    </row>
    <row r="11" spans="2:3" ht="16.5" thickBot="1">
      <c r="B11" s="66" t="s">
        <v>74</v>
      </c>
      <c r="C11" s="67">
        <f>'6.prohlídky PPK'!H6</f>
        <v>0</v>
      </c>
    </row>
    <row r="12" spans="2:3" ht="18.75" thickBot="1">
      <c r="B12" s="70" t="s">
        <v>64</v>
      </c>
      <c r="C12" s="71">
        <f>SUM(C6:C11)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&amp;R&amp;"-,Tučné"Příloha č. 2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Layout" showRuler="0" zoomScaleSheetLayoutView="100" workbookViewId="0" topLeftCell="B7">
      <selection activeCell="B14" sqref="B14:H14"/>
    </sheetView>
  </sheetViews>
  <sheetFormatPr defaultColWidth="9.140625" defaultRowHeight="15"/>
  <cols>
    <col min="1" max="1" width="3.57421875" style="0" customWidth="1"/>
    <col min="4" max="4" width="6.7109375" style="0" customWidth="1"/>
    <col min="5" max="6" width="14.7109375" style="0" customWidth="1"/>
    <col min="7" max="7" width="16.28125" style="0" customWidth="1"/>
    <col min="8" max="8" width="21.28125" style="0" customWidth="1"/>
    <col min="9" max="9" width="16.57421875" style="0" customWidth="1"/>
    <col min="10" max="10" width="16.140625" style="0" customWidth="1"/>
    <col min="11" max="11" width="38.57421875" style="0" customWidth="1"/>
  </cols>
  <sheetData>
    <row r="1" spans="1:11" ht="1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51" t="s">
        <v>60</v>
      </c>
      <c r="C2" s="3"/>
      <c r="D2" s="3"/>
      <c r="E2" s="3"/>
      <c r="F2" s="3"/>
      <c r="G2" s="3"/>
      <c r="H2" s="3"/>
      <c r="I2" s="3"/>
      <c r="J2" s="1"/>
      <c r="K2" s="1"/>
    </row>
    <row r="3" spans="1:11" ht="15">
      <c r="A3" s="1"/>
      <c r="C3" s="1"/>
      <c r="D3" s="1"/>
      <c r="E3" s="1"/>
      <c r="F3" s="1"/>
      <c r="G3" s="1"/>
      <c r="H3" s="1"/>
      <c r="I3" s="1"/>
      <c r="J3" s="1"/>
      <c r="K3" s="1"/>
    </row>
    <row r="4" spans="1:11" ht="21" customHeight="1">
      <c r="A4" s="1"/>
      <c r="B4" s="121" t="s">
        <v>31</v>
      </c>
      <c r="C4" s="121"/>
      <c r="D4" s="121"/>
      <c r="E4" s="121"/>
      <c r="F4" s="1" t="s">
        <v>0</v>
      </c>
      <c r="H4" s="1"/>
      <c r="I4" s="1"/>
      <c r="J4" s="1"/>
      <c r="K4" s="1"/>
    </row>
    <row r="5" spans="1:11" ht="21" customHeight="1">
      <c r="A5" s="1"/>
      <c r="B5" s="47"/>
      <c r="C5" s="47"/>
      <c r="D5" s="47"/>
      <c r="E5" s="47"/>
      <c r="F5" s="47"/>
      <c r="G5" s="1"/>
      <c r="H5" s="1"/>
      <c r="I5" s="1"/>
      <c r="J5" s="1"/>
      <c r="K5" s="1"/>
    </row>
    <row r="6" spans="1:11" ht="15">
      <c r="A6" s="1"/>
      <c r="B6" s="4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ht="26.25" customHeight="1">
      <c r="A7" s="1"/>
      <c r="B7" s="122" t="s">
        <v>2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.75" thickBot="1">
      <c r="A8" s="1"/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ht="15" customHeight="1">
      <c r="A9" s="1"/>
      <c r="B9" s="124" t="s">
        <v>3</v>
      </c>
      <c r="C9" s="125"/>
      <c r="D9" s="125"/>
      <c r="E9" s="125"/>
      <c r="F9" s="125"/>
      <c r="G9" s="125"/>
      <c r="H9" s="126"/>
      <c r="I9" s="7" t="s">
        <v>4</v>
      </c>
      <c r="J9" s="8" t="s">
        <v>5</v>
      </c>
      <c r="K9" s="9" t="s">
        <v>6</v>
      </c>
    </row>
    <row r="10" spans="1:11" ht="15" customHeight="1">
      <c r="A10" s="1"/>
      <c r="B10" s="111" t="s">
        <v>7</v>
      </c>
      <c r="C10" s="112"/>
      <c r="D10" s="112"/>
      <c r="E10" s="112"/>
      <c r="F10" s="112"/>
      <c r="G10" s="112"/>
      <c r="H10" s="119"/>
      <c r="I10" s="48">
        <v>0</v>
      </c>
      <c r="J10" s="10">
        <f>I10*12</f>
        <v>0</v>
      </c>
      <c r="K10" s="11" t="s">
        <v>8</v>
      </c>
    </row>
    <row r="11" spans="1:11" ht="15" customHeight="1">
      <c r="A11" s="1"/>
      <c r="B11" s="111" t="s">
        <v>9</v>
      </c>
      <c r="C11" s="112"/>
      <c r="D11" s="112"/>
      <c r="E11" s="112"/>
      <c r="F11" s="112"/>
      <c r="G11" s="112"/>
      <c r="H11" s="119"/>
      <c r="I11" s="12">
        <f>I10*0.3498</f>
        <v>0</v>
      </c>
      <c r="J11" s="10">
        <f>I11*12</f>
        <v>0</v>
      </c>
      <c r="K11" s="11" t="s">
        <v>52</v>
      </c>
    </row>
    <row r="12" spans="1:11" ht="15" customHeight="1">
      <c r="A12" s="1"/>
      <c r="B12" s="116" t="s">
        <v>10</v>
      </c>
      <c r="C12" s="117"/>
      <c r="D12" s="117"/>
      <c r="E12" s="117"/>
      <c r="F12" s="117"/>
      <c r="G12" s="117"/>
      <c r="H12" s="117"/>
      <c r="I12" s="118"/>
      <c r="J12" s="10">
        <f>I10*12*0.03</f>
        <v>0</v>
      </c>
      <c r="K12" s="11" t="s">
        <v>11</v>
      </c>
    </row>
    <row r="13" spans="1:11" ht="25.5" customHeight="1">
      <c r="A13" s="1"/>
      <c r="B13" s="116" t="s">
        <v>12</v>
      </c>
      <c r="C13" s="117"/>
      <c r="D13" s="117"/>
      <c r="E13" s="117"/>
      <c r="F13" s="117"/>
      <c r="G13" s="117"/>
      <c r="H13" s="117"/>
      <c r="I13" s="118"/>
      <c r="J13" s="49">
        <v>0</v>
      </c>
      <c r="K13" s="11" t="s">
        <v>13</v>
      </c>
    </row>
    <row r="14" spans="1:11" ht="15" customHeight="1">
      <c r="A14" s="1"/>
      <c r="B14" s="111" t="s">
        <v>14</v>
      </c>
      <c r="C14" s="112"/>
      <c r="D14" s="112"/>
      <c r="E14" s="112"/>
      <c r="F14" s="112"/>
      <c r="G14" s="112"/>
      <c r="H14" s="119"/>
      <c r="I14" s="48">
        <v>0</v>
      </c>
      <c r="J14" s="10">
        <f>I14*12</f>
        <v>0</v>
      </c>
      <c r="K14" s="11" t="s">
        <v>15</v>
      </c>
    </row>
    <row r="15" spans="1:11" ht="23.25" customHeight="1">
      <c r="A15" s="1"/>
      <c r="B15" s="120" t="s">
        <v>16</v>
      </c>
      <c r="C15" s="94"/>
      <c r="D15" s="94"/>
      <c r="E15" s="94"/>
      <c r="F15" s="94"/>
      <c r="G15" s="94"/>
      <c r="H15" s="94"/>
      <c r="I15" s="13"/>
      <c r="J15" s="49">
        <v>0</v>
      </c>
      <c r="K15" s="11" t="s">
        <v>17</v>
      </c>
    </row>
    <row r="16" spans="1:11" ht="15" customHeight="1">
      <c r="A16" s="1"/>
      <c r="B16" s="111" t="s">
        <v>18</v>
      </c>
      <c r="C16" s="112"/>
      <c r="D16" s="112"/>
      <c r="E16" s="112"/>
      <c r="F16" s="112"/>
      <c r="G16" s="112"/>
      <c r="H16" s="119"/>
      <c r="I16" s="48">
        <v>0</v>
      </c>
      <c r="J16" s="10">
        <f>I16*12</f>
        <v>0</v>
      </c>
      <c r="K16" s="11" t="s">
        <v>8</v>
      </c>
    </row>
    <row r="17" spans="1:11" ht="15" customHeight="1">
      <c r="A17" s="1"/>
      <c r="B17" s="111" t="s">
        <v>19</v>
      </c>
      <c r="C17" s="112"/>
      <c r="D17" s="112"/>
      <c r="E17" s="112"/>
      <c r="F17" s="112"/>
      <c r="G17" s="112"/>
      <c r="H17" s="112"/>
      <c r="I17" s="13"/>
      <c r="J17" s="49">
        <v>0</v>
      </c>
      <c r="K17" s="11" t="s">
        <v>20</v>
      </c>
    </row>
    <row r="18" spans="1:11" ht="16.5" customHeight="1">
      <c r="A18" s="1"/>
      <c r="B18" s="113" t="s">
        <v>21</v>
      </c>
      <c r="C18" s="114"/>
      <c r="D18" s="114"/>
      <c r="E18" s="114"/>
      <c r="F18" s="114"/>
      <c r="G18" s="114"/>
      <c r="H18" s="114"/>
      <c r="I18" s="115"/>
      <c r="J18" s="49">
        <v>0</v>
      </c>
      <c r="K18" s="14"/>
    </row>
    <row r="19" spans="1:11" ht="15" customHeight="1">
      <c r="A19" s="1"/>
      <c r="B19" s="113" t="s">
        <v>22</v>
      </c>
      <c r="C19" s="114"/>
      <c r="D19" s="114"/>
      <c r="E19" s="114"/>
      <c r="F19" s="114"/>
      <c r="G19" s="114"/>
      <c r="H19" s="114"/>
      <c r="I19" s="115"/>
      <c r="J19" s="15">
        <f>SUM(J10:J18)</f>
        <v>0</v>
      </c>
      <c r="K19" s="14"/>
    </row>
    <row r="20" spans="1:11" ht="15" customHeight="1">
      <c r="A20" s="1"/>
      <c r="B20" s="91" t="s">
        <v>38</v>
      </c>
      <c r="C20" s="92"/>
      <c r="D20" s="92"/>
      <c r="E20" s="92"/>
      <c r="F20" s="92"/>
      <c r="G20" s="92"/>
      <c r="H20" s="92"/>
      <c r="I20" s="92"/>
      <c r="J20" s="16">
        <f>J19/2080</f>
        <v>0</v>
      </c>
      <c r="K20" s="17"/>
    </row>
    <row r="21" spans="1:11" ht="15" customHeight="1">
      <c r="A21" s="1"/>
      <c r="B21" s="93" t="s">
        <v>39</v>
      </c>
      <c r="C21" s="94"/>
      <c r="D21" s="94"/>
      <c r="E21" s="94"/>
      <c r="F21" s="94"/>
      <c r="G21" s="94"/>
      <c r="H21" s="94"/>
      <c r="I21" s="95"/>
      <c r="J21" s="50">
        <v>0</v>
      </c>
      <c r="K21" s="17" t="s">
        <v>23</v>
      </c>
    </row>
    <row r="22" spans="1:11" ht="15" customHeight="1">
      <c r="A22" s="1"/>
      <c r="B22" s="91" t="s">
        <v>40</v>
      </c>
      <c r="C22" s="92"/>
      <c r="D22" s="92"/>
      <c r="E22" s="92"/>
      <c r="F22" s="92"/>
      <c r="G22" s="92"/>
      <c r="H22" s="92"/>
      <c r="I22" s="92"/>
      <c r="J22" s="16">
        <f>J20*(1+J21/100)</f>
        <v>0</v>
      </c>
      <c r="K22" s="17"/>
    </row>
    <row r="23" spans="1:11" ht="14.25" customHeight="1">
      <c r="A23" s="1"/>
      <c r="B23" s="97" t="s">
        <v>41</v>
      </c>
      <c r="C23" s="98"/>
      <c r="D23" s="98"/>
      <c r="E23" s="98"/>
      <c r="F23" s="98"/>
      <c r="G23" s="98"/>
      <c r="H23" s="98"/>
      <c r="I23" s="99"/>
      <c r="J23" s="50">
        <v>0</v>
      </c>
      <c r="K23" s="17" t="s">
        <v>23</v>
      </c>
    </row>
    <row r="24" spans="1:11" ht="15" customHeight="1">
      <c r="A24" s="1"/>
      <c r="B24" s="97" t="s">
        <v>42</v>
      </c>
      <c r="C24" s="98"/>
      <c r="D24" s="98"/>
      <c r="E24" s="98"/>
      <c r="F24" s="98"/>
      <c r="G24" s="98"/>
      <c r="H24" s="98"/>
      <c r="I24" s="99"/>
      <c r="J24" s="16">
        <f>J20*(1+J23/100)</f>
        <v>0</v>
      </c>
      <c r="K24" s="17"/>
    </row>
    <row r="25" spans="1:11" ht="30.75" customHeight="1">
      <c r="A25" s="1"/>
      <c r="B25" s="97" t="s">
        <v>43</v>
      </c>
      <c r="C25" s="98"/>
      <c r="D25" s="98"/>
      <c r="E25" s="98"/>
      <c r="F25" s="98"/>
      <c r="G25" s="98"/>
      <c r="H25" s="98"/>
      <c r="I25" s="99"/>
      <c r="J25" s="50">
        <v>0</v>
      </c>
      <c r="K25" s="17" t="s">
        <v>23</v>
      </c>
    </row>
    <row r="26" spans="1:11" ht="15" customHeight="1" thickBot="1">
      <c r="A26" s="1"/>
      <c r="B26" s="100" t="s">
        <v>44</v>
      </c>
      <c r="C26" s="101"/>
      <c r="D26" s="101"/>
      <c r="E26" s="101"/>
      <c r="F26" s="101"/>
      <c r="G26" s="101"/>
      <c r="H26" s="101"/>
      <c r="I26" s="102"/>
      <c r="J26" s="18">
        <f>J20*(1+J25/100)</f>
        <v>0</v>
      </c>
      <c r="K26" s="46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2" t="s">
        <v>24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4" t="s">
        <v>25</v>
      </c>
      <c r="C32" s="96" t="s">
        <v>54</v>
      </c>
      <c r="D32" s="96"/>
      <c r="E32" s="96"/>
      <c r="F32" s="96"/>
      <c r="G32" s="96"/>
      <c r="H32" s="1"/>
      <c r="I32" s="1"/>
      <c r="J32" s="1"/>
      <c r="K32" s="1"/>
    </row>
    <row r="33" spans="1:11" ht="15">
      <c r="A33" s="1"/>
      <c r="B33" s="19" t="s">
        <v>26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42.75" customHeight="1">
      <c r="A35" s="1"/>
      <c r="B35" s="106" t="s">
        <v>3</v>
      </c>
      <c r="C35" s="107"/>
      <c r="D35" s="107"/>
      <c r="E35" s="108"/>
      <c r="F35" s="41" t="s">
        <v>45</v>
      </c>
      <c r="G35" s="42" t="s">
        <v>47</v>
      </c>
      <c r="H35" s="42" t="s">
        <v>48</v>
      </c>
      <c r="I35" s="43" t="s">
        <v>27</v>
      </c>
      <c r="K35" s="1"/>
    </row>
    <row r="36" spans="1:11" ht="48.75" customHeight="1">
      <c r="A36" s="1"/>
      <c r="B36" s="103" t="s">
        <v>32</v>
      </c>
      <c r="C36" s="104"/>
      <c r="D36" s="104"/>
      <c r="E36" s="105"/>
      <c r="F36" s="38" t="s">
        <v>46</v>
      </c>
      <c r="G36" s="20">
        <v>6048</v>
      </c>
      <c r="H36" s="21">
        <f>J20</f>
        <v>0</v>
      </c>
      <c r="I36" s="44">
        <f>G36*H36</f>
        <v>0</v>
      </c>
      <c r="K36" s="1"/>
    </row>
    <row r="37" spans="1:11" ht="57.75" customHeight="1">
      <c r="A37" s="1"/>
      <c r="B37" s="103" t="s">
        <v>34</v>
      </c>
      <c r="C37" s="104"/>
      <c r="D37" s="104"/>
      <c r="E37" s="105"/>
      <c r="F37" s="38" t="s">
        <v>46</v>
      </c>
      <c r="G37" s="20">
        <v>50</v>
      </c>
      <c r="H37" s="21">
        <f>J22</f>
        <v>0</v>
      </c>
      <c r="I37" s="44">
        <f>G37*H37</f>
        <v>0</v>
      </c>
      <c r="K37" s="1"/>
    </row>
    <row r="38" spans="1:11" ht="48.75" customHeight="1">
      <c r="A38" s="1"/>
      <c r="B38" s="103" t="s">
        <v>35</v>
      </c>
      <c r="C38" s="104"/>
      <c r="D38" s="104"/>
      <c r="E38" s="105"/>
      <c r="F38" s="38" t="s">
        <v>46</v>
      </c>
      <c r="G38" s="20">
        <v>50</v>
      </c>
      <c r="H38" s="21">
        <f>J24</f>
        <v>0</v>
      </c>
      <c r="I38" s="44">
        <f>G38*H38</f>
        <v>0</v>
      </c>
      <c r="K38" s="1"/>
    </row>
    <row r="39" spans="1:11" ht="46.5" customHeight="1">
      <c r="A39" s="1"/>
      <c r="B39" s="103" t="s">
        <v>36</v>
      </c>
      <c r="C39" s="104"/>
      <c r="D39" s="104"/>
      <c r="E39" s="105"/>
      <c r="F39" s="38" t="s">
        <v>46</v>
      </c>
      <c r="G39" s="20">
        <v>10</v>
      </c>
      <c r="H39" s="21">
        <f>J26</f>
        <v>0</v>
      </c>
      <c r="I39" s="44">
        <f>G39*H39</f>
        <v>0</v>
      </c>
      <c r="K39" s="1"/>
    </row>
    <row r="40" spans="1:11" ht="33" customHeight="1" thickBot="1">
      <c r="A40" s="1"/>
      <c r="B40" s="109" t="s">
        <v>28</v>
      </c>
      <c r="C40" s="110"/>
      <c r="D40" s="110"/>
      <c r="E40" s="110"/>
      <c r="F40" s="73"/>
      <c r="G40" s="73"/>
      <c r="H40" s="74"/>
      <c r="I40" s="45">
        <f>SUM(I36:I39)*I394</f>
        <v>0</v>
      </c>
      <c r="K40" s="1"/>
    </row>
    <row r="41" spans="1:11" ht="19.5" customHeight="1">
      <c r="A41" s="1"/>
      <c r="B41" s="22" t="s">
        <v>49</v>
      </c>
      <c r="C41" s="35"/>
      <c r="D41" s="35"/>
      <c r="E41" s="35"/>
      <c r="F41" s="35"/>
      <c r="G41" s="36"/>
      <c r="H41" s="36"/>
      <c r="I41" s="37"/>
      <c r="J41" s="36"/>
      <c r="K41" s="1"/>
    </row>
    <row r="42" spans="1:11" s="40" customFormat="1" ht="30.75" customHeight="1">
      <c r="A42" s="39"/>
      <c r="B42" s="35"/>
      <c r="C42" s="35"/>
      <c r="D42" s="35"/>
      <c r="E42" s="35"/>
      <c r="F42" s="35"/>
      <c r="G42" s="36"/>
      <c r="H42" s="36"/>
      <c r="I42" s="37"/>
      <c r="J42" s="36"/>
      <c r="K42" s="39"/>
    </row>
    <row r="43" spans="1:11" ht="15">
      <c r="A43" s="1"/>
      <c r="B43" s="90" t="s">
        <v>50</v>
      </c>
      <c r="C43" s="90"/>
      <c r="D43" s="90"/>
      <c r="E43" s="90"/>
      <c r="F43" s="90"/>
      <c r="G43" s="90"/>
      <c r="H43" s="90"/>
      <c r="I43" s="90"/>
      <c r="J43" s="1"/>
      <c r="K43" s="1"/>
    </row>
    <row r="44" spans="1:11" ht="15">
      <c r="A44" s="1"/>
      <c r="B44" s="90"/>
      <c r="C44" s="90"/>
      <c r="D44" s="90"/>
      <c r="E44" s="90"/>
      <c r="F44" s="90"/>
      <c r="G44" s="90"/>
      <c r="H44" s="90"/>
      <c r="I44" s="90"/>
      <c r="J44" s="1"/>
      <c r="K44" s="1"/>
    </row>
    <row r="45" spans="1:11" ht="18" customHeight="1">
      <c r="A45" s="1"/>
      <c r="B45" s="90"/>
      <c r="C45" s="90"/>
      <c r="D45" s="90"/>
      <c r="E45" s="90"/>
      <c r="F45" s="90"/>
      <c r="G45" s="90"/>
      <c r="H45" s="90"/>
      <c r="I45" s="90"/>
      <c r="J45" s="1"/>
      <c r="K45" s="1"/>
    </row>
    <row r="48" ht="26.25" customHeight="1"/>
    <row r="50" ht="15.75">
      <c r="B50" s="31"/>
    </row>
  </sheetData>
  <sheetProtection password="CC06" sheet="1" objects="1" scenarios="1"/>
  <mergeCells count="28">
    <mergeCell ref="B4:E4"/>
    <mergeCell ref="B7:K7"/>
    <mergeCell ref="B9:H9"/>
    <mergeCell ref="B10:H10"/>
    <mergeCell ref="B11:H11"/>
    <mergeCell ref="B12:I12"/>
    <mergeCell ref="B13:I13"/>
    <mergeCell ref="B14:H14"/>
    <mergeCell ref="B15:H15"/>
    <mergeCell ref="B16:H16"/>
    <mergeCell ref="B17:H17"/>
    <mergeCell ref="B19:I19"/>
    <mergeCell ref="B18:I18"/>
    <mergeCell ref="B25:I25"/>
    <mergeCell ref="B39:E39"/>
    <mergeCell ref="B43:I45"/>
    <mergeCell ref="B20:I20"/>
    <mergeCell ref="B21:I21"/>
    <mergeCell ref="B22:I22"/>
    <mergeCell ref="C32:G32"/>
    <mergeCell ref="B23:I23"/>
    <mergeCell ref="B24:I24"/>
    <mergeCell ref="B26:I26"/>
    <mergeCell ref="B36:E36"/>
    <mergeCell ref="B37:E37"/>
    <mergeCell ref="B38:E38"/>
    <mergeCell ref="B35:E35"/>
    <mergeCell ref="B40:E40"/>
  </mergeCells>
  <printOptions/>
  <pageMargins left="0.7" right="0.7" top="0.787401575" bottom="0.787401575" header="0.3" footer="0.3"/>
  <pageSetup horizontalDpi="600" verticalDpi="600" orientation="landscape" paperSize="9" scale="79" r:id="rId1"/>
  <headerFooter>
    <oddHeader>&amp;R&amp;"-,Tučné"Příloha č. 2 ZD - část 1</oddHead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85" zoomScaleSheetLayoutView="85" workbookViewId="0" topLeftCell="A1">
      <selection activeCell="J25" activeCellId="8" sqref="I10 J13 I14 J15 I16 J17:J18 J21 J23 J25"/>
    </sheetView>
  </sheetViews>
  <sheetFormatPr defaultColWidth="9.140625" defaultRowHeight="15"/>
  <cols>
    <col min="1" max="1" width="3.140625" style="0" customWidth="1"/>
    <col min="5" max="5" width="15.140625" style="0" customWidth="1"/>
    <col min="7" max="7" width="17.421875" style="0" customWidth="1"/>
    <col min="8" max="8" width="19.00390625" style="0" customWidth="1"/>
    <col min="9" max="9" width="19.28125" style="0" customWidth="1"/>
    <col min="10" max="10" width="16.00390625" style="0" customWidth="1"/>
    <col min="11" max="11" width="44.421875" style="0" customWidth="1"/>
  </cols>
  <sheetData>
    <row r="1" spans="1:11" ht="1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51" t="s">
        <v>61</v>
      </c>
      <c r="C2" s="3"/>
      <c r="D2" s="3"/>
      <c r="E2" s="3"/>
      <c r="F2" s="3"/>
      <c r="G2" s="3"/>
      <c r="H2" s="3"/>
      <c r="I2" s="3"/>
      <c r="J2" s="1"/>
      <c r="K2" s="1"/>
    </row>
    <row r="3" spans="1:11" ht="15">
      <c r="A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21" t="s">
        <v>31</v>
      </c>
      <c r="C4" s="121"/>
      <c r="D4" s="121"/>
      <c r="E4" s="121"/>
      <c r="F4" s="1" t="s">
        <v>0</v>
      </c>
      <c r="H4" s="1"/>
      <c r="I4" s="1"/>
      <c r="J4" s="1"/>
      <c r="K4" s="1"/>
    </row>
    <row r="5" spans="1:11" ht="15.75">
      <c r="A5" s="1"/>
      <c r="B5" s="47"/>
      <c r="C5" s="47"/>
      <c r="D5" s="47"/>
      <c r="E5" s="47"/>
      <c r="F5" s="47"/>
      <c r="G5" s="1"/>
      <c r="H5" s="1"/>
      <c r="I5" s="1"/>
      <c r="J5" s="1"/>
      <c r="K5" s="1"/>
    </row>
    <row r="6" spans="1:11" ht="16.5" customHeight="1">
      <c r="A6" s="1"/>
      <c r="B6" s="4" t="s">
        <v>57</v>
      </c>
      <c r="C6" s="1"/>
      <c r="D6" s="1"/>
      <c r="E6" s="1"/>
      <c r="F6" s="1"/>
      <c r="G6" s="1"/>
      <c r="H6" s="1"/>
      <c r="I6" s="1"/>
      <c r="J6" s="1"/>
      <c r="K6" s="1"/>
    </row>
    <row r="7" spans="1:11" ht="28.5" customHeight="1">
      <c r="A7" s="1"/>
      <c r="B7" s="122" t="s">
        <v>2</v>
      </c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5.75" thickBot="1">
      <c r="A8" s="1"/>
      <c r="B8" s="55"/>
      <c r="C8" s="56"/>
      <c r="D8" s="56"/>
      <c r="E8" s="56"/>
      <c r="F8" s="56"/>
      <c r="G8" s="56"/>
      <c r="H8" s="56"/>
      <c r="I8" s="56"/>
      <c r="J8" s="56"/>
      <c r="K8" s="56"/>
    </row>
    <row r="9" spans="1:11" ht="15">
      <c r="A9" s="1"/>
      <c r="B9" s="124" t="s">
        <v>3</v>
      </c>
      <c r="C9" s="125"/>
      <c r="D9" s="125"/>
      <c r="E9" s="125"/>
      <c r="F9" s="125"/>
      <c r="G9" s="125"/>
      <c r="H9" s="126"/>
      <c r="I9" s="7" t="s">
        <v>4</v>
      </c>
      <c r="J9" s="8" t="s">
        <v>5</v>
      </c>
      <c r="K9" s="9" t="s">
        <v>6</v>
      </c>
    </row>
    <row r="10" spans="1:11" s="61" customFormat="1" ht="15">
      <c r="A10" s="58"/>
      <c r="B10" s="120" t="s">
        <v>7</v>
      </c>
      <c r="C10" s="94"/>
      <c r="D10" s="94"/>
      <c r="E10" s="94"/>
      <c r="F10" s="94"/>
      <c r="G10" s="94"/>
      <c r="H10" s="95"/>
      <c r="I10" s="59">
        <v>0</v>
      </c>
      <c r="J10" s="60">
        <f>I10*12</f>
        <v>0</v>
      </c>
      <c r="K10" s="11" t="s">
        <v>8</v>
      </c>
    </row>
    <row r="11" spans="1:11" s="61" customFormat="1" ht="15">
      <c r="A11" s="58"/>
      <c r="B11" s="120" t="s">
        <v>9</v>
      </c>
      <c r="C11" s="94"/>
      <c r="D11" s="94"/>
      <c r="E11" s="94"/>
      <c r="F11" s="94"/>
      <c r="G11" s="94"/>
      <c r="H11" s="95"/>
      <c r="I11" s="62">
        <f>I10*0.3498</f>
        <v>0</v>
      </c>
      <c r="J11" s="60">
        <f>I11*12</f>
        <v>0</v>
      </c>
      <c r="K11" s="11" t="s">
        <v>52</v>
      </c>
    </row>
    <row r="12" spans="1:11" s="61" customFormat="1" ht="15">
      <c r="A12" s="58"/>
      <c r="B12" s="113" t="s">
        <v>10</v>
      </c>
      <c r="C12" s="114"/>
      <c r="D12" s="114"/>
      <c r="E12" s="114"/>
      <c r="F12" s="114"/>
      <c r="G12" s="114"/>
      <c r="H12" s="114"/>
      <c r="I12" s="115"/>
      <c r="J12" s="60">
        <f>I10*12*0.03</f>
        <v>0</v>
      </c>
      <c r="K12" s="11" t="s">
        <v>11</v>
      </c>
    </row>
    <row r="13" spans="1:11" s="61" customFormat="1" ht="15">
      <c r="A13" s="58"/>
      <c r="B13" s="113" t="s">
        <v>12</v>
      </c>
      <c r="C13" s="114"/>
      <c r="D13" s="114"/>
      <c r="E13" s="114"/>
      <c r="F13" s="114"/>
      <c r="G13" s="114"/>
      <c r="H13" s="114"/>
      <c r="I13" s="115"/>
      <c r="J13" s="63">
        <v>0</v>
      </c>
      <c r="K13" s="11" t="s">
        <v>13</v>
      </c>
    </row>
    <row r="14" spans="1:11" s="61" customFormat="1" ht="15">
      <c r="A14" s="58"/>
      <c r="B14" s="120" t="s">
        <v>14</v>
      </c>
      <c r="C14" s="94"/>
      <c r="D14" s="94"/>
      <c r="E14" s="94"/>
      <c r="F14" s="94"/>
      <c r="G14" s="94"/>
      <c r="H14" s="95"/>
      <c r="I14" s="59">
        <v>0</v>
      </c>
      <c r="J14" s="60">
        <f>I14*12</f>
        <v>0</v>
      </c>
      <c r="K14" s="11" t="s">
        <v>15</v>
      </c>
    </row>
    <row r="15" spans="1:11" s="61" customFormat="1" ht="25.5">
      <c r="A15" s="58"/>
      <c r="B15" s="120" t="s">
        <v>16</v>
      </c>
      <c r="C15" s="94"/>
      <c r="D15" s="94"/>
      <c r="E15" s="94"/>
      <c r="F15" s="94"/>
      <c r="G15" s="94"/>
      <c r="H15" s="94"/>
      <c r="I15" s="64"/>
      <c r="J15" s="63">
        <v>0</v>
      </c>
      <c r="K15" s="11" t="s">
        <v>17</v>
      </c>
    </row>
    <row r="16" spans="1:11" s="61" customFormat="1" ht="15">
      <c r="A16" s="58"/>
      <c r="B16" s="120" t="s">
        <v>18</v>
      </c>
      <c r="C16" s="94"/>
      <c r="D16" s="94"/>
      <c r="E16" s="94"/>
      <c r="F16" s="94"/>
      <c r="G16" s="94"/>
      <c r="H16" s="95"/>
      <c r="I16" s="59">
        <v>0</v>
      </c>
      <c r="J16" s="60">
        <f>I16*12</f>
        <v>0</v>
      </c>
      <c r="K16" s="11" t="s">
        <v>8</v>
      </c>
    </row>
    <row r="17" spans="1:11" s="61" customFormat="1" ht="15">
      <c r="A17" s="58"/>
      <c r="B17" s="120" t="s">
        <v>19</v>
      </c>
      <c r="C17" s="94"/>
      <c r="D17" s="94"/>
      <c r="E17" s="94"/>
      <c r="F17" s="94"/>
      <c r="G17" s="94"/>
      <c r="H17" s="94"/>
      <c r="I17" s="64"/>
      <c r="J17" s="63">
        <v>0</v>
      </c>
      <c r="K17" s="11" t="s">
        <v>20</v>
      </c>
    </row>
    <row r="18" spans="1:11" s="61" customFormat="1" ht="18.75" customHeight="1">
      <c r="A18" s="58"/>
      <c r="B18" s="113" t="s">
        <v>21</v>
      </c>
      <c r="C18" s="114"/>
      <c r="D18" s="114"/>
      <c r="E18" s="114"/>
      <c r="F18" s="114"/>
      <c r="G18" s="114"/>
      <c r="H18" s="114"/>
      <c r="I18" s="115"/>
      <c r="J18" s="63">
        <v>0</v>
      </c>
      <c r="K18" s="11"/>
    </row>
    <row r="19" spans="1:11" ht="15">
      <c r="A19" s="1"/>
      <c r="B19" s="113" t="s">
        <v>22</v>
      </c>
      <c r="C19" s="114"/>
      <c r="D19" s="114"/>
      <c r="E19" s="114"/>
      <c r="F19" s="114"/>
      <c r="G19" s="114"/>
      <c r="H19" s="114"/>
      <c r="I19" s="115"/>
      <c r="J19" s="15">
        <f>SUM(J10:J18)</f>
        <v>0</v>
      </c>
      <c r="K19" s="14"/>
    </row>
    <row r="20" spans="1:11" ht="15">
      <c r="A20" s="1"/>
      <c r="B20" s="91" t="s">
        <v>38</v>
      </c>
      <c r="C20" s="92"/>
      <c r="D20" s="92"/>
      <c r="E20" s="92"/>
      <c r="F20" s="92"/>
      <c r="G20" s="92"/>
      <c r="H20" s="92"/>
      <c r="I20" s="92"/>
      <c r="J20" s="16">
        <f>J19/2080</f>
        <v>0</v>
      </c>
      <c r="K20" s="17"/>
    </row>
    <row r="21" spans="1:11" ht="15">
      <c r="A21" s="1"/>
      <c r="B21" s="93" t="s">
        <v>39</v>
      </c>
      <c r="C21" s="94"/>
      <c r="D21" s="94"/>
      <c r="E21" s="94"/>
      <c r="F21" s="94"/>
      <c r="G21" s="94"/>
      <c r="H21" s="94"/>
      <c r="I21" s="95"/>
      <c r="J21" s="50">
        <v>0</v>
      </c>
      <c r="K21" s="17" t="s">
        <v>23</v>
      </c>
    </row>
    <row r="22" spans="1:11" ht="15">
      <c r="A22" s="1"/>
      <c r="B22" s="91" t="s">
        <v>40</v>
      </c>
      <c r="C22" s="92"/>
      <c r="D22" s="92"/>
      <c r="E22" s="92"/>
      <c r="F22" s="92"/>
      <c r="G22" s="92"/>
      <c r="H22" s="92"/>
      <c r="I22" s="92"/>
      <c r="J22" s="16">
        <f>J20*(1+J21/100)</f>
        <v>0</v>
      </c>
      <c r="K22" s="17"/>
    </row>
    <row r="23" spans="1:11" ht="15">
      <c r="A23" s="1"/>
      <c r="B23" s="97" t="s">
        <v>41</v>
      </c>
      <c r="C23" s="98"/>
      <c r="D23" s="98"/>
      <c r="E23" s="98"/>
      <c r="F23" s="98"/>
      <c r="G23" s="98"/>
      <c r="H23" s="98"/>
      <c r="I23" s="99"/>
      <c r="J23" s="50">
        <v>0</v>
      </c>
      <c r="K23" s="17" t="s">
        <v>23</v>
      </c>
    </row>
    <row r="24" spans="1:11" ht="15">
      <c r="A24" s="1"/>
      <c r="B24" s="97" t="s">
        <v>42</v>
      </c>
      <c r="C24" s="98"/>
      <c r="D24" s="98"/>
      <c r="E24" s="98"/>
      <c r="F24" s="98"/>
      <c r="G24" s="98"/>
      <c r="H24" s="98"/>
      <c r="I24" s="99"/>
      <c r="J24" s="16">
        <f>J20*(1+J23/100)</f>
        <v>0</v>
      </c>
      <c r="K24" s="17"/>
    </row>
    <row r="25" spans="1:11" ht="15">
      <c r="A25" s="1"/>
      <c r="B25" s="97" t="s">
        <v>43</v>
      </c>
      <c r="C25" s="98"/>
      <c r="D25" s="98"/>
      <c r="E25" s="98"/>
      <c r="F25" s="98"/>
      <c r="G25" s="98"/>
      <c r="H25" s="98"/>
      <c r="I25" s="99"/>
      <c r="J25" s="50">
        <v>0</v>
      </c>
      <c r="K25" s="17" t="s">
        <v>23</v>
      </c>
    </row>
    <row r="26" spans="1:11" ht="15.75" thickBot="1">
      <c r="A26" s="1"/>
      <c r="B26" s="100" t="s">
        <v>44</v>
      </c>
      <c r="C26" s="101"/>
      <c r="D26" s="101"/>
      <c r="E26" s="101"/>
      <c r="F26" s="101"/>
      <c r="G26" s="101"/>
      <c r="H26" s="101"/>
      <c r="I26" s="102"/>
      <c r="J26" s="18">
        <f>J20*(1+J25/100)</f>
        <v>0</v>
      </c>
      <c r="K26" s="46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2" t="s">
        <v>24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4" t="s">
        <v>56</v>
      </c>
      <c r="C32" s="96" t="s">
        <v>55</v>
      </c>
      <c r="D32" s="96"/>
      <c r="E32" s="96"/>
      <c r="F32" s="96"/>
      <c r="G32" s="96"/>
      <c r="H32" s="1"/>
      <c r="I32" s="1"/>
      <c r="J32" s="1"/>
      <c r="K32" s="1"/>
    </row>
    <row r="33" spans="1:11" ht="15">
      <c r="A33" s="1"/>
      <c r="B33" s="19" t="s">
        <v>26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30">
      <c r="A35" s="1"/>
      <c r="B35" s="129" t="s">
        <v>3</v>
      </c>
      <c r="C35" s="130"/>
      <c r="D35" s="130"/>
      <c r="E35" s="130"/>
      <c r="F35" s="54" t="s">
        <v>45</v>
      </c>
      <c r="G35" s="42" t="s">
        <v>47</v>
      </c>
      <c r="H35" s="42" t="s">
        <v>48</v>
      </c>
      <c r="I35" s="43" t="s">
        <v>27</v>
      </c>
      <c r="K35" s="1"/>
    </row>
    <row r="36" spans="1:11" ht="51.75" customHeight="1">
      <c r="A36" s="1"/>
      <c r="B36" s="127" t="s">
        <v>32</v>
      </c>
      <c r="C36" s="128"/>
      <c r="D36" s="128"/>
      <c r="E36" s="128"/>
      <c r="F36" s="57" t="s">
        <v>46</v>
      </c>
      <c r="G36" s="20">
        <v>6048</v>
      </c>
      <c r="H36" s="21">
        <f>J20</f>
        <v>0</v>
      </c>
      <c r="I36" s="44">
        <f>G36*H36</f>
        <v>0</v>
      </c>
      <c r="K36" s="1"/>
    </row>
    <row r="37" spans="1:11" ht="45" customHeight="1">
      <c r="A37" s="1"/>
      <c r="B37" s="127" t="s">
        <v>34</v>
      </c>
      <c r="C37" s="128"/>
      <c r="D37" s="128"/>
      <c r="E37" s="128"/>
      <c r="F37" s="57" t="s">
        <v>46</v>
      </c>
      <c r="G37" s="20">
        <v>50</v>
      </c>
      <c r="H37" s="21">
        <f>J22</f>
        <v>0</v>
      </c>
      <c r="I37" s="44">
        <f>G37*H37</f>
        <v>0</v>
      </c>
      <c r="K37" s="1"/>
    </row>
    <row r="38" spans="1:11" ht="44.25" customHeight="1">
      <c r="A38" s="1"/>
      <c r="B38" s="127" t="s">
        <v>35</v>
      </c>
      <c r="C38" s="128"/>
      <c r="D38" s="128"/>
      <c r="E38" s="128"/>
      <c r="F38" s="57" t="s">
        <v>46</v>
      </c>
      <c r="G38" s="20">
        <v>50</v>
      </c>
      <c r="H38" s="21">
        <f>J24</f>
        <v>0</v>
      </c>
      <c r="I38" s="44">
        <f>G38*H38</f>
        <v>0</v>
      </c>
      <c r="K38" s="1"/>
    </row>
    <row r="39" spans="1:11" ht="40.5" customHeight="1">
      <c r="A39" s="1"/>
      <c r="B39" s="127" t="s">
        <v>36</v>
      </c>
      <c r="C39" s="128"/>
      <c r="D39" s="128"/>
      <c r="E39" s="128"/>
      <c r="F39" s="57" t="s">
        <v>46</v>
      </c>
      <c r="G39" s="20">
        <v>10</v>
      </c>
      <c r="H39" s="21">
        <f>J26</f>
        <v>0</v>
      </c>
      <c r="I39" s="44">
        <f>G39*H39</f>
        <v>0</v>
      </c>
      <c r="K39" s="1"/>
    </row>
    <row r="40" spans="1:11" ht="31.5" customHeight="1" thickBot="1">
      <c r="A40" s="1"/>
      <c r="B40" s="72" t="s">
        <v>28</v>
      </c>
      <c r="C40" s="73"/>
      <c r="D40" s="73"/>
      <c r="E40" s="73"/>
      <c r="F40" s="73"/>
      <c r="G40" s="73"/>
      <c r="H40" s="74"/>
      <c r="I40" s="45">
        <f>SUM(I36:I39)*4</f>
        <v>0</v>
      </c>
      <c r="K40" s="1"/>
    </row>
    <row r="41" spans="1:11" ht="15.75">
      <c r="A41" s="1"/>
      <c r="B41" s="22" t="s">
        <v>49</v>
      </c>
      <c r="C41" s="35"/>
      <c r="D41" s="35"/>
      <c r="E41" s="35"/>
      <c r="F41" s="35"/>
      <c r="G41" s="36"/>
      <c r="H41" s="36"/>
      <c r="I41" s="37"/>
      <c r="J41" s="36"/>
      <c r="K41" s="1"/>
    </row>
    <row r="42" spans="1:11" ht="15">
      <c r="A42" s="39"/>
      <c r="B42" s="35"/>
      <c r="C42" s="35"/>
      <c r="D42" s="35"/>
      <c r="E42" s="35"/>
      <c r="F42" s="35"/>
      <c r="G42" s="36"/>
      <c r="H42" s="36"/>
      <c r="I42" s="37"/>
      <c r="J42" s="36"/>
      <c r="K42" s="39"/>
    </row>
    <row r="43" spans="1:11" ht="15">
      <c r="A43" s="1"/>
      <c r="B43" s="90" t="s">
        <v>50</v>
      </c>
      <c r="C43" s="90"/>
      <c r="D43" s="90"/>
      <c r="E43" s="90"/>
      <c r="F43" s="90"/>
      <c r="G43" s="90"/>
      <c r="H43" s="90"/>
      <c r="I43" s="90"/>
      <c r="J43" s="1"/>
      <c r="K43" s="1"/>
    </row>
    <row r="44" spans="1:11" ht="15">
      <c r="A44" s="1"/>
      <c r="B44" s="90"/>
      <c r="C44" s="90"/>
      <c r="D44" s="90"/>
      <c r="E44" s="90"/>
      <c r="F44" s="90"/>
      <c r="G44" s="90"/>
      <c r="H44" s="90"/>
      <c r="I44" s="90"/>
      <c r="J44" s="1"/>
      <c r="K44" s="1"/>
    </row>
    <row r="45" spans="1:11" ht="15">
      <c r="A45" s="1"/>
      <c r="B45" s="90"/>
      <c r="C45" s="90"/>
      <c r="D45" s="90"/>
      <c r="E45" s="90"/>
      <c r="F45" s="90"/>
      <c r="G45" s="90"/>
      <c r="H45" s="90"/>
      <c r="I45" s="90"/>
      <c r="J45" s="1"/>
      <c r="K45" s="1"/>
    </row>
  </sheetData>
  <sheetProtection password="CC06" sheet="1" objects="1" scenarios="1"/>
  <mergeCells count="27">
    <mergeCell ref="B38:E38"/>
    <mergeCell ref="B39:E39"/>
    <mergeCell ref="B43:I45"/>
    <mergeCell ref="B25:I25"/>
    <mergeCell ref="B26:I26"/>
    <mergeCell ref="C32:G32"/>
    <mergeCell ref="B35:E35"/>
    <mergeCell ref="B36:E36"/>
    <mergeCell ref="B37:E37"/>
    <mergeCell ref="B24:I24"/>
    <mergeCell ref="B13:I13"/>
    <mergeCell ref="B14:H14"/>
    <mergeCell ref="B15:H15"/>
    <mergeCell ref="B16:H16"/>
    <mergeCell ref="B17:H17"/>
    <mergeCell ref="B18:I18"/>
    <mergeCell ref="B19:I19"/>
    <mergeCell ref="B20:I20"/>
    <mergeCell ref="B21:I21"/>
    <mergeCell ref="B22:I22"/>
    <mergeCell ref="B23:I23"/>
    <mergeCell ref="B12:I12"/>
    <mergeCell ref="B4:E4"/>
    <mergeCell ref="B7:K7"/>
    <mergeCell ref="B9:H9"/>
    <mergeCell ref="B10:H10"/>
    <mergeCell ref="B11:H11"/>
  </mergeCells>
  <printOptions/>
  <pageMargins left="0.7" right="0.7" top="0.787401575" bottom="0.787401575" header="0.3" footer="0.3"/>
  <pageSetup horizontalDpi="600" verticalDpi="600" orientation="landscape" paperSize="9" scale="77" r:id="rId1"/>
  <headerFooter>
    <oddHeader>&amp;R&amp;"-,Tučné"Příloha č. 2 ZD - část 2</oddHeader>
  </headerFooter>
  <rowBreaks count="1" manualBreakCount="1">
    <brk id="30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workbookViewId="0" topLeftCell="A1">
      <selection activeCell="E6" sqref="E6"/>
    </sheetView>
  </sheetViews>
  <sheetFormatPr defaultColWidth="9.140625" defaultRowHeight="15"/>
  <cols>
    <col min="4" max="4" width="12.57421875" style="0" customWidth="1"/>
    <col min="5" max="5" width="27.28125" style="0" customWidth="1"/>
    <col min="6" max="6" width="17.57421875" style="0" customWidth="1"/>
    <col min="7" max="7" width="20.7109375" style="0" customWidth="1"/>
  </cols>
  <sheetData>
    <row r="1" spans="1:7" ht="15.75">
      <c r="A1" s="137" t="s">
        <v>62</v>
      </c>
      <c r="B1" s="137"/>
      <c r="C1" s="137"/>
      <c r="D1" s="137"/>
      <c r="E1" s="137"/>
      <c r="G1" s="26"/>
    </row>
    <row r="2" spans="1:4" ht="15.75">
      <c r="A2" s="32" t="s">
        <v>31</v>
      </c>
      <c r="B2" s="33"/>
      <c r="C2" s="52"/>
      <c r="D2" s="52"/>
    </row>
    <row r="4" ht="15.75" thickBot="1"/>
    <row r="5" spans="1:7" ht="26.25" thickBot="1">
      <c r="A5" s="131" t="s">
        <v>58</v>
      </c>
      <c r="B5" s="132"/>
      <c r="C5" s="132"/>
      <c r="D5" s="133"/>
      <c r="E5" s="34" t="s">
        <v>37</v>
      </c>
      <c r="F5" s="27" t="s">
        <v>101</v>
      </c>
      <c r="G5" s="28" t="s">
        <v>33</v>
      </c>
    </row>
    <row r="6" spans="1:7" ht="15.75" thickBot="1">
      <c r="A6" s="134"/>
      <c r="B6" s="135"/>
      <c r="C6" s="135"/>
      <c r="D6" s="136"/>
      <c r="E6" s="89">
        <v>0</v>
      </c>
      <c r="F6" s="30">
        <v>12</v>
      </c>
      <c r="G6" s="29">
        <f>E6*F6*4</f>
        <v>0</v>
      </c>
    </row>
    <row r="19" ht="15">
      <c r="E19" s="53"/>
    </row>
  </sheetData>
  <sheetProtection password="CC06" sheet="1" objects="1" scenarios="1"/>
  <protectedRanges>
    <protectedRange sqref="E6" name="Oblast1_1"/>
  </protectedRanges>
  <mergeCells count="2">
    <mergeCell ref="A5:D6"/>
    <mergeCell ref="A1:E1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&amp;R&amp;"-,Tučné"Příloha č. 2 ZD -  část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showRuler="0" workbookViewId="0" topLeftCell="A1">
      <selection activeCell="E6" sqref="E6"/>
    </sheetView>
  </sheetViews>
  <sheetFormatPr defaultColWidth="9.140625" defaultRowHeight="15"/>
  <cols>
    <col min="5" max="5" width="27.140625" style="0" customWidth="1"/>
    <col min="6" max="6" width="23.7109375" style="0" customWidth="1"/>
    <col min="7" max="7" width="23.00390625" style="0" customWidth="1"/>
  </cols>
  <sheetData>
    <row r="1" spans="1:7" ht="15.75">
      <c r="A1" s="137" t="s">
        <v>63</v>
      </c>
      <c r="B1" s="137"/>
      <c r="C1" s="137"/>
      <c r="D1" s="137"/>
      <c r="E1" s="137"/>
      <c r="G1" s="26"/>
    </row>
    <row r="2" spans="1:4" ht="15.75">
      <c r="A2" s="32" t="s">
        <v>31</v>
      </c>
      <c r="B2" s="33"/>
      <c r="C2" s="52"/>
      <c r="D2" s="52"/>
    </row>
    <row r="4" ht="15.75" thickBot="1"/>
    <row r="5" spans="1:7" ht="31.5" customHeight="1" thickBot="1">
      <c r="A5" s="131" t="s">
        <v>59</v>
      </c>
      <c r="B5" s="132"/>
      <c r="C5" s="132"/>
      <c r="D5" s="133"/>
      <c r="E5" s="34" t="s">
        <v>37</v>
      </c>
      <c r="F5" s="27" t="s">
        <v>101</v>
      </c>
      <c r="G5" s="28" t="s">
        <v>33</v>
      </c>
    </row>
    <row r="6" spans="1:7" ht="15.75" thickBot="1">
      <c r="A6" s="134"/>
      <c r="B6" s="135"/>
      <c r="C6" s="135"/>
      <c r="D6" s="136"/>
      <c r="E6" s="89">
        <v>0</v>
      </c>
      <c r="F6" s="30">
        <v>12</v>
      </c>
      <c r="G6" s="29">
        <f>E6*F6*4</f>
        <v>0</v>
      </c>
    </row>
  </sheetData>
  <sheetProtection password="CC06" sheet="1" objects="1" scenarios="1"/>
  <protectedRanges>
    <protectedRange sqref="E6" name="Oblast1_1"/>
  </protectedRanges>
  <mergeCells count="2">
    <mergeCell ref="A5:D6"/>
    <mergeCell ref="A1:E1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&amp;R&amp;"-,Tučné"Příloha č. 2 ZD - část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Layout" showRuler="0" workbookViewId="0" topLeftCell="A1">
      <selection activeCell="E7" sqref="E7"/>
    </sheetView>
  </sheetViews>
  <sheetFormatPr defaultColWidth="9.140625" defaultRowHeight="15"/>
  <cols>
    <col min="5" max="5" width="21.00390625" style="0" customWidth="1"/>
    <col min="6" max="6" width="13.28125" style="0" customWidth="1"/>
    <col min="7" max="7" width="23.7109375" style="0" customWidth="1"/>
    <col min="8" max="8" width="16.7109375" style="0" customWidth="1"/>
  </cols>
  <sheetData>
    <row r="1" spans="1:6" ht="15.75">
      <c r="A1" s="137" t="s">
        <v>71</v>
      </c>
      <c r="B1" s="137"/>
      <c r="C1" s="137"/>
      <c r="D1" s="137"/>
      <c r="E1" s="137"/>
      <c r="F1" s="83"/>
    </row>
    <row r="2" spans="1:4" ht="15.75">
      <c r="A2" s="32" t="s">
        <v>31</v>
      </c>
      <c r="B2" s="33"/>
      <c r="C2" s="52"/>
      <c r="D2" s="52"/>
    </row>
    <row r="5" ht="15.75" thickBot="1"/>
    <row r="6" spans="1:8" ht="67.5" customHeight="1">
      <c r="A6" s="142" t="s">
        <v>72</v>
      </c>
      <c r="B6" s="143"/>
      <c r="C6" s="143"/>
      <c r="D6" s="143"/>
      <c r="E6" s="76" t="s">
        <v>98</v>
      </c>
      <c r="F6" s="76" t="s">
        <v>92</v>
      </c>
      <c r="G6" s="76" t="s">
        <v>100</v>
      </c>
      <c r="H6" s="77" t="s">
        <v>33</v>
      </c>
    </row>
    <row r="7" spans="1:8" ht="15">
      <c r="A7" s="138" t="s">
        <v>75</v>
      </c>
      <c r="B7" s="139"/>
      <c r="C7" s="139"/>
      <c r="D7" s="139"/>
      <c r="E7" s="88"/>
      <c r="F7" s="86">
        <v>10</v>
      </c>
      <c r="G7" s="84">
        <v>1</v>
      </c>
      <c r="H7" s="81">
        <f>E7*F7*G7*4</f>
        <v>0</v>
      </c>
    </row>
    <row r="8" spans="1:8" ht="15">
      <c r="A8" s="138" t="s">
        <v>76</v>
      </c>
      <c r="B8" s="139"/>
      <c r="C8" s="139"/>
      <c r="D8" s="139"/>
      <c r="E8" s="88"/>
      <c r="F8" s="86">
        <v>6</v>
      </c>
      <c r="G8" s="84">
        <v>1</v>
      </c>
      <c r="H8" s="81">
        <f aca="true" t="shared" si="0" ref="H8:H13">E8*F8*G8*4</f>
        <v>0</v>
      </c>
    </row>
    <row r="9" spans="1:8" ht="15">
      <c r="A9" s="138" t="s">
        <v>77</v>
      </c>
      <c r="B9" s="139"/>
      <c r="C9" s="139"/>
      <c r="D9" s="139"/>
      <c r="E9" s="88"/>
      <c r="F9" s="86">
        <v>17</v>
      </c>
      <c r="G9" s="84">
        <v>2</v>
      </c>
      <c r="H9" s="81">
        <f t="shared" si="0"/>
        <v>0</v>
      </c>
    </row>
    <row r="10" spans="1:8" ht="15">
      <c r="A10" s="138" t="s">
        <v>78</v>
      </c>
      <c r="B10" s="139"/>
      <c r="C10" s="139"/>
      <c r="D10" s="139"/>
      <c r="E10" s="88"/>
      <c r="F10" s="86">
        <v>2</v>
      </c>
      <c r="G10" s="84">
        <v>2</v>
      </c>
      <c r="H10" s="81">
        <f t="shared" si="0"/>
        <v>0</v>
      </c>
    </row>
    <row r="11" spans="1:8" ht="15">
      <c r="A11" s="138" t="s">
        <v>89</v>
      </c>
      <c r="B11" s="139"/>
      <c r="C11" s="139"/>
      <c r="D11" s="139"/>
      <c r="E11" s="88"/>
      <c r="F11" s="86">
        <v>5</v>
      </c>
      <c r="G11" s="84">
        <v>1</v>
      </c>
      <c r="H11" s="81">
        <f t="shared" si="0"/>
        <v>0</v>
      </c>
    </row>
    <row r="12" spans="1:8" ht="15">
      <c r="A12" s="138" t="s">
        <v>81</v>
      </c>
      <c r="B12" s="139"/>
      <c r="C12" s="139"/>
      <c r="D12" s="139"/>
      <c r="E12" s="88"/>
      <c r="F12" s="86">
        <v>2</v>
      </c>
      <c r="G12" s="84">
        <v>2</v>
      </c>
      <c r="H12" s="81">
        <f t="shared" si="0"/>
        <v>0</v>
      </c>
    </row>
    <row r="13" spans="1:8" ht="15">
      <c r="A13" s="138" t="s">
        <v>82</v>
      </c>
      <c r="B13" s="139"/>
      <c r="C13" s="139"/>
      <c r="D13" s="139"/>
      <c r="E13" s="88"/>
      <c r="F13" s="86">
        <v>2</v>
      </c>
      <c r="G13" s="84">
        <v>1</v>
      </c>
      <c r="H13" s="81">
        <f t="shared" si="0"/>
        <v>0</v>
      </c>
    </row>
    <row r="14" spans="1:8" ht="15.75" thickBot="1">
      <c r="A14" s="140" t="s">
        <v>53</v>
      </c>
      <c r="B14" s="141"/>
      <c r="C14" s="141"/>
      <c r="D14" s="141"/>
      <c r="E14" s="82"/>
      <c r="F14" s="85"/>
      <c r="G14" s="82"/>
      <c r="H14" s="80">
        <f>SUM(H7:H13)</f>
        <v>0</v>
      </c>
    </row>
    <row r="16" spans="1:3" ht="15">
      <c r="A16" t="s">
        <v>86</v>
      </c>
      <c r="B16" t="s">
        <v>80</v>
      </c>
      <c r="C16" t="s">
        <v>94</v>
      </c>
    </row>
    <row r="17" spans="1:3" ht="15">
      <c r="A17" t="s">
        <v>85</v>
      </c>
      <c r="B17" t="s">
        <v>80</v>
      </c>
      <c r="C17" t="s">
        <v>95</v>
      </c>
    </row>
    <row r="18" spans="1:2" ht="15">
      <c r="A18" t="s">
        <v>84</v>
      </c>
      <c r="B18" t="s">
        <v>93</v>
      </c>
    </row>
    <row r="19" spans="1:3" ht="15">
      <c r="A19" t="s">
        <v>79</v>
      </c>
      <c r="B19" t="s">
        <v>80</v>
      </c>
      <c r="C19" t="s">
        <v>90</v>
      </c>
    </row>
    <row r="20" spans="1:3" ht="15">
      <c r="A20" t="s">
        <v>83</v>
      </c>
      <c r="B20" t="s">
        <v>80</v>
      </c>
      <c r="C20" t="s">
        <v>97</v>
      </c>
    </row>
    <row r="21" spans="1:3" ht="15">
      <c r="A21" t="s">
        <v>87</v>
      </c>
      <c r="B21" t="s">
        <v>80</v>
      </c>
      <c r="C21" t="s">
        <v>91</v>
      </c>
    </row>
    <row r="22" spans="1:3" ht="15">
      <c r="A22" t="s">
        <v>88</v>
      </c>
      <c r="B22" t="s">
        <v>80</v>
      </c>
      <c r="C22" t="s">
        <v>96</v>
      </c>
    </row>
  </sheetData>
  <sheetProtection password="CC06" sheet="1" objects="1" scenarios="1"/>
  <mergeCells count="10">
    <mergeCell ref="A1:E1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&amp;R&amp;"-,Tučné"Příloha č. 2 ZD - část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Layout" showRuler="0" workbookViewId="0" topLeftCell="A1">
      <selection activeCell="F6" sqref="F6"/>
    </sheetView>
  </sheetViews>
  <sheetFormatPr defaultColWidth="9.140625" defaultRowHeight="15"/>
  <cols>
    <col min="6" max="6" width="27.140625" style="0" customWidth="1"/>
    <col min="7" max="7" width="23.7109375" style="0" customWidth="1"/>
    <col min="8" max="8" width="23.00390625" style="0" customWidth="1"/>
  </cols>
  <sheetData>
    <row r="1" spans="1:8" ht="15.75">
      <c r="A1" s="137" t="s">
        <v>70</v>
      </c>
      <c r="B1" s="137"/>
      <c r="C1" s="137"/>
      <c r="D1" s="137"/>
      <c r="E1" s="137"/>
      <c r="F1" s="137"/>
      <c r="H1" s="26"/>
    </row>
    <row r="2" spans="1:5" ht="15.75">
      <c r="A2" s="32" t="s">
        <v>31</v>
      </c>
      <c r="B2" s="33"/>
      <c r="C2" s="52"/>
      <c r="D2" s="52"/>
      <c r="E2" s="52"/>
    </row>
    <row r="4" ht="15.75" thickBot="1"/>
    <row r="5" spans="1:8" ht="31.5" customHeight="1">
      <c r="A5" s="144" t="s">
        <v>99</v>
      </c>
      <c r="B5" s="145"/>
      <c r="C5" s="145"/>
      <c r="D5" s="145"/>
      <c r="E5" s="75" t="s">
        <v>45</v>
      </c>
      <c r="F5" s="76" t="s">
        <v>69</v>
      </c>
      <c r="G5" s="76" t="s">
        <v>47</v>
      </c>
      <c r="H5" s="77" t="s">
        <v>33</v>
      </c>
    </row>
    <row r="6" spans="1:8" ht="16.5" thickBot="1">
      <c r="A6" s="146"/>
      <c r="B6" s="147"/>
      <c r="C6" s="147"/>
      <c r="D6" s="147"/>
      <c r="E6" s="78" t="s">
        <v>51</v>
      </c>
      <c r="F6" s="87">
        <v>0</v>
      </c>
      <c r="G6" s="79">
        <v>1000</v>
      </c>
      <c r="H6" s="80">
        <f>F6*G6*4</f>
        <v>0</v>
      </c>
    </row>
  </sheetData>
  <sheetProtection password="CC06" sheet="1" objects="1" scenarios="1"/>
  <protectedRanges>
    <protectedRange sqref="F6" name="Oblast1_1"/>
  </protectedRanges>
  <mergeCells count="2">
    <mergeCell ref="A1:F1"/>
    <mergeCell ref="A5:D6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&amp;R&amp;"-,Tučné"Příloha č. 2 ZD - část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 Martin</dc:creator>
  <cp:keywords/>
  <dc:description/>
  <cp:lastModifiedBy>Vrátný Pavel</cp:lastModifiedBy>
  <cp:lastPrinted>2014-04-29T13:38:41Z</cp:lastPrinted>
  <dcterms:created xsi:type="dcterms:W3CDTF">2014-03-05T08:09:02Z</dcterms:created>
  <dcterms:modified xsi:type="dcterms:W3CDTF">2014-05-02T07:43:53Z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-90029158</vt:i4>
  </property>
  <property fmtid="{D5CDD505-2E9C-101B-9397-08002B2CF9AE}" pid="3" name="_NewReviewCycle">
    <vt:lpwstr/>
  </property>
  <property fmtid="{D5CDD505-2E9C-101B-9397-08002B2CF9AE}" pid="4" name="_EmailSubject">
    <vt:lpwstr>TZV - KONEČNÁ VERZE 17.4. 14:56</vt:lpwstr>
  </property>
  <property fmtid="{D5CDD505-2E9C-101B-9397-08002B2CF9AE}" pid="5" name="_AuthorEmail">
    <vt:lpwstr>Pavel.Vratny@cnb.cz</vt:lpwstr>
  </property>
  <property fmtid="{D5CDD505-2E9C-101B-9397-08002B2CF9AE}" pid="6" name="_AuthorEmailDisplayName">
    <vt:lpwstr>Vrátný Pavel</vt:lpwstr>
  </property>
  <property fmtid="{D5CDD505-2E9C-101B-9397-08002B2CF9AE}" pid="7" name="_PreviousAdHocReviewCycleID">
    <vt:i4>558641351</vt:i4>
  </property>
  <property fmtid="{D5CDD505-2E9C-101B-9397-08002B2CF9AE}" pid="8" name="_ReviewingToolsShownOnce">
    <vt:lpwstr/>
  </property>
</Properties>
</file>