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áce\01 EDIFICE\2003_10_ČNB\04 Ekonomika\4.2 Rozpocty\TECHO nabídka final\"/>
    </mc:Choice>
  </mc:AlternateContent>
  <xr:revisionPtr revIDLastSave="0" documentId="13_ncr:1_{698ECE92-8D8A-4066-807A-7C1BA61CE98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ekapitulace doplňku" sheetId="4" r:id="rId1"/>
    <sheet name="INTAR" sheetId="6" r:id="rId2"/>
    <sheet name="SGL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6" l="1"/>
  <c r="H15" i="6"/>
  <c r="H14" i="6"/>
  <c r="H13" i="6"/>
  <c r="H12" i="6"/>
  <c r="H11" i="6"/>
  <c r="H10" i="6"/>
  <c r="H9" i="6"/>
  <c r="H8" i="6"/>
  <c r="H7" i="6"/>
  <c r="H6" i="6"/>
  <c r="H17" i="6" l="1"/>
  <c r="B7" i="4" s="1"/>
  <c r="H10" i="5"/>
  <c r="H11" i="5" l="1"/>
  <c r="H13" i="5"/>
  <c r="H12" i="5" l="1"/>
  <c r="H9" i="5"/>
  <c r="H8" i="5"/>
  <c r="H7" i="5"/>
  <c r="H6" i="5"/>
  <c r="H14" i="5" l="1"/>
  <c r="B8" i="4" s="1"/>
  <c r="C8" i="4" l="1"/>
  <c r="C7" i="4"/>
  <c r="C9" i="4" l="1"/>
  <c r="B9" i="4"/>
</calcChain>
</file>

<file path=xl/sharedStrings.xml><?xml version="1.0" encoding="utf-8"?>
<sst xmlns="http://schemas.openxmlformats.org/spreadsheetml/2006/main" count="128" uniqueCount="87">
  <si>
    <t>Popis</t>
  </si>
  <si>
    <t>MJ</t>
  </si>
  <si>
    <t>Množství</t>
  </si>
  <si>
    <t>kpl</t>
  </si>
  <si>
    <t>Manipulace a přesun demontovaného materiálu</t>
  </si>
  <si>
    <t>Průzkumné, geodetické a projektové práce</t>
  </si>
  <si>
    <t>Zaškolení obsluhy</t>
  </si>
  <si>
    <t>Název  výrobku / Práce a dodávky</t>
  </si>
  <si>
    <t>cena celkem</t>
  </si>
  <si>
    <t>bez DPH</t>
  </si>
  <si>
    <t>Cena celkem</t>
  </si>
  <si>
    <t>VÝKAZ VÝMĚR - DOPLNĚK INTAR</t>
  </si>
  <si>
    <t>Odkaz na umístění v dokumentaci</t>
  </si>
  <si>
    <t>cena za J</t>
  </si>
  <si>
    <t>Označení</t>
  </si>
  <si>
    <t>DI.1</t>
  </si>
  <si>
    <t>DI.2</t>
  </si>
  <si>
    <t>DI.3</t>
  </si>
  <si>
    <t>DI.4</t>
  </si>
  <si>
    <t>DI.5</t>
  </si>
  <si>
    <t>DI.6</t>
  </si>
  <si>
    <t>DI.7</t>
  </si>
  <si>
    <t>DI.8</t>
  </si>
  <si>
    <t>DI.9</t>
  </si>
  <si>
    <t>DI.10</t>
  </si>
  <si>
    <t>DI.11</t>
  </si>
  <si>
    <t>VÝKAZ VÝMĚR - DOPLNĚK SGL</t>
  </si>
  <si>
    <t>DS.1</t>
  </si>
  <si>
    <t>DS.2</t>
  </si>
  <si>
    <t>DS.3</t>
  </si>
  <si>
    <t>DS.4</t>
  </si>
  <si>
    <t>DS.7</t>
  </si>
  <si>
    <t>DS.8</t>
  </si>
  <si>
    <t>DS.9</t>
  </si>
  <si>
    <t>DS.10</t>
  </si>
  <si>
    <t>Zařízení staveniště</t>
  </si>
  <si>
    <t>Pronájem prostor mimo objekt budovy ČNB pro potřeby stavby (napr. Kancelář, šatny, hygienické zázemí atd.)</t>
  </si>
  <si>
    <t>Při provádění díla provést účinnou ochranu zdvojené podlahy v prostoru NC odsouhlasenou objednatelem, která bude funkční i při následném provádění instalace vybavení NC</t>
  </si>
  <si>
    <t>Inženýrská činnost</t>
  </si>
  <si>
    <t>Ostatní náklady</t>
  </si>
  <si>
    <t>Příplatek k SDK za kvalitu tmelení Q4</t>
  </si>
  <si>
    <t>Samonivelační stěrka podlah pevnosti 20Mpa min. tl 3mm - pro vyrovnání podkladu dle tabulky podlah, skladba podlahy P2</t>
  </si>
  <si>
    <t>ks</t>
  </si>
  <si>
    <t>VRN1, 9101</t>
  </si>
  <si>
    <t>VRN3, 030001000</t>
  </si>
  <si>
    <t>VRN3, 030001001</t>
  </si>
  <si>
    <t>VRN4, 043103000</t>
  </si>
  <si>
    <t>VRN4, 043103001</t>
  </si>
  <si>
    <t>VRN9, 763131771x00</t>
  </si>
  <si>
    <t>VRN9, 771151011x01</t>
  </si>
  <si>
    <t>VRN9, 043103 x01</t>
  </si>
  <si>
    <t>VRN9, 043103 x02</t>
  </si>
  <si>
    <t>Celkem</t>
  </si>
  <si>
    <t>Cena bez PDH</t>
  </si>
  <si>
    <t>Revitalizace bankovní haly ČNB, Na Příkopě 28, Praha 1</t>
  </si>
  <si>
    <t>CELKOVÝ PŘEHLED   –    VÝKAZ VÝMĚR DOPLNĚK - KRYCÍ LIST</t>
  </si>
  <si>
    <t>Cena s DPH</t>
  </si>
  <si>
    <t>Položka</t>
  </si>
  <si>
    <t>Není uvedeno</t>
  </si>
  <si>
    <t>Tiráž</t>
  </si>
  <si>
    <t xml:space="preserve">Grafické řešení panelů za recepcí </t>
  </si>
  <si>
    <t>Budoucí rozvoj AV/It - konzultace</t>
  </si>
  <si>
    <t>Zaškolení osob (uživatelé a správci/administrátoři) ke všem AV technologiím projektu SGL</t>
  </si>
  <si>
    <t xml:space="preserve">Po dobu výstavby projektu nainstaluje zadavatel trojici časosběrných kamer s rozlišením alespoň 720p a lepší. Snímání se předpokládá každých 5 minut snímek po dobu stavby (9 až 10 měsíců).
Dále bude zadavatelem zajištěn pro projekt dokumentarista, který bude v průběhu stavby zaznamenávat významné pokroky a milníky stavby. Předpokládá se nejméně 40 dní natáčení hrubého materiálu v kvalitě alespoň FullHD (1080p)
Z uvedených materiálů zpracovatel vytvoří video, tzv. „Making of“, které bude sestřihem celé výstavby, maximální stopáž 6min. Zdrojové materiály zpracovatel upraví tak, aby koncepčně i kvalitativně vzájemně navazovali (ořez, filtrace, střih) a výsledný film doplní hudbou.
</t>
  </si>
  <si>
    <t>Film o vzniku NC - "Making of"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</si>
  <si>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</si>
  <si>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Kpl</t>
  </si>
  <si>
    <t>Člověkohodina</t>
  </si>
  <si>
    <t>Výkaz výměr SGL, položka č. AT 04</t>
  </si>
  <si>
    <t>Náklady na instalaci a provoz provizorního vytápění staveniště</t>
  </si>
  <si>
    <r>
      <t xml:space="preserve">Mosazné číslování na pokladny, montáž lepením, dle stávajícího číslování, </t>
    </r>
    <r>
      <rPr>
        <sz val="11"/>
        <color theme="1"/>
        <rFont val="Calibri"/>
        <family val="2"/>
        <charset val="238"/>
        <scheme val="minor"/>
      </rPr>
      <t xml:space="preserve">rozměr číslovky výška 115mm; šířka 60mm. </t>
    </r>
  </si>
  <si>
    <t>VRN9, 043103 x03</t>
  </si>
  <si>
    <t xml:space="preserve">Dodávka a montáž bočnice zdvojené podlahy v místnosti číslo PP301A. Zdvojená podlaha bude stavebně uzavřena směrem do šachet (m.č.PPUCI1; PPUCP1; PPUCP2; PPUCN1) </t>
  </si>
  <si>
    <t>Montáž acces pointů wifi v rozsahu dle projektové dokumentace (dodávku acces pointů zajišťuje zadavatel)</t>
  </si>
  <si>
    <t>Grafický návrh microsite NC a rezervačního systému</t>
  </si>
  <si>
    <t>Provozní podpora AV/IT</t>
  </si>
  <si>
    <t xml:space="preserve">Budoucí rozvoj AV/IT - programování, vypracování písemných analýz a návrhů řešení </t>
  </si>
  <si>
    <t>Vytvoření kompletního grafického návrhu pro microsite NC včetně grafického návrhu pro rezervační systém, a to dle požadvků uvedených v přílohách č. 5 a 6 smlouvy.</t>
  </si>
  <si>
    <t>Následná provozní podpora všech AV/IT prvků dle čl. I odst. 6 smlouvy v rozsahu dle přílohy č. 7 smlouvy, kapitoly F. Částka bude hrazena jako měsíční paušál.</t>
  </si>
  <si>
    <t>Budoucí rozvoj dle čl. I odst. 6 smlouvy v rozsahu dle přílohy č. 7 smlouvy, kapitoly G, odst. 1 písm. a) a b). Sazba za 1 hodinu programátorských prací a dále vypracování písemných analýz a návrhů řešení nových uživatelských požadavků objednatele na úpravy jednotlivých SW, nastavení prvků a jejich obsahů či vzájemných vazeb; odhadovaný počet hodin těchto prací je 200 člověkohodin za rok. *</t>
  </si>
  <si>
    <t>Budoucí rozvoj dle čl. I odst. 6 smlouvy v rozsahu dle přílohy č. 7 smlouvy, kapitoly G, odst. 1 písm. c). Sazba za 1 hodinu konzultačních prací, odhadovaný počet konzultačních hodin je 100 člověkohodin za rok. *</t>
  </si>
  <si>
    <t>* Předpokládané množství člověkohodin ve sloupci „F“ u položky DS.8 „Budoucí rozvoj AV/IT - programování, vypracování písemných analýz a návrhů řešení“ a dále u položky DS.9 „Budoucí rozvoj AV/IT – konzultace“, stejně jako i celkový počet (množství) měsíců ve sloupci „F“ u položky DS.7 „Provozní podpora AV/IT“ jsou stanoveny pouze modelově za účelem porovnání nabídek (toto období je stanoveno v souladu se zákonem z důvodu uzavírání smlouvy na dobu neurčitou); skutečné počty se tak od předpokládaných mohou se lišit.</t>
  </si>
  <si>
    <t>Vyhotovení revize realizačních projektů pro AV TECHNIKU, EL.SILNO, EL.SLABO*</t>
  </si>
  <si>
    <t>* Podrobně v souborech: "Doplněk Legenda značení vývody", "Doplněk vývody CNB-NC_D.1.4.6_102_2S", "Doplněk vývody CNB-NC_D.1.4.6_104_PR_R01"</t>
  </si>
  <si>
    <t>Vytvoření návrhu grafického zpracování ve 3 variantách, následná realizace vybraného návrhu.</t>
  </si>
  <si>
    <t xml:space="preserve">Zaškolení osob ke všem AV technologíím projektu SGL v předpokládaném počtu 10 osob. Školení proběhne na úrovni uživatelů a správců/administrátorů. </t>
  </si>
  <si>
    <t>Definice umístění a následná realizace tiráže.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</si>
</sst>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#,##0.000"/>
    <numFmt numFmtId="165" formatCode="0.000"/>
  </numFmts>
  <fonts count="17" x14ac:knownFonts="1">
    <font>
      <sz val="11"/>
      <color theme="1"/>
      <name val="Calibri"/>
      <family val="2"/>
      <charset val="238"/>
      <scheme val="minor"/>
    </font>
    <font>
      <b/>
      <sz val="12"/>
      <color rgb="FF960000"/>
      <name val="Arial CE"/>
    </font>
    <font>
      <sz val="9"/>
      <name val="Arial CE"/>
    </font>
    <font>
      <sz val="10"/>
      <color rgb="FF003366"/>
      <name val="Arial CE"/>
    </font>
    <font>
      <sz val="8"/>
      <color rgb="FF003366"/>
      <name val="Arial CE"/>
    </font>
    <font>
      <b/>
      <i/>
      <u/>
      <sz val="1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rgb="FF003366"/>
      <name val="Arial CE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47"/>
      </patternFill>
    </fill>
    <fill>
      <patternFill patternType="solid">
        <fgColor indexed="15"/>
        <bgColor indexed="3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3">
    <xf numFmtId="0" fontId="0" fillId="0" borderId="0" xfId="0"/>
    <xf numFmtId="0" fontId="0" fillId="0" borderId="0" xfId="0" applyFont="1" applyFill="1" applyBorder="1" applyAlignment="1">
      <alignment vertical="center"/>
    </xf>
    <xf numFmtId="0" fontId="7" fillId="0" borderId="2" xfId="1" applyFont="1" applyBorder="1" applyAlignment="1">
      <alignment horizontal="right" vertical="top" wrapText="1"/>
    </xf>
    <xf numFmtId="0" fontId="7" fillId="0" borderId="4" xfId="1" applyFont="1" applyBorder="1" applyAlignment="1">
      <alignment horizontal="right" vertical="top" wrapText="1"/>
    </xf>
    <xf numFmtId="0" fontId="0" fillId="0" borderId="5" xfId="0" applyBorder="1"/>
    <xf numFmtId="0" fontId="0" fillId="0" borderId="6" xfId="0" applyBorder="1"/>
    <xf numFmtId="0" fontId="8" fillId="3" borderId="7" xfId="0" applyFont="1" applyFill="1" applyBorder="1"/>
    <xf numFmtId="0" fontId="8" fillId="3" borderId="8" xfId="0" applyFont="1" applyFill="1" applyBorder="1"/>
    <xf numFmtId="0" fontId="8" fillId="3" borderId="9" xfId="0" applyFont="1" applyFill="1" applyBorder="1"/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0" fillId="3" borderId="8" xfId="0" applyFont="1" applyFill="1" applyBorder="1"/>
    <xf numFmtId="0" fontId="10" fillId="3" borderId="9" xfId="0" applyFont="1" applyFill="1" applyBorder="1"/>
    <xf numFmtId="0" fontId="7" fillId="0" borderId="10" xfId="1" applyFont="1" applyBorder="1" applyAlignment="1">
      <alignment horizontal="right" vertical="top" wrapText="1"/>
    </xf>
    <xf numFmtId="0" fontId="7" fillId="0" borderId="7" xfId="1" applyFont="1" applyBorder="1" applyAlignment="1">
      <alignment horizontal="right" vertical="top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/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 applyProtection="1">
      <alignment vertical="center"/>
      <protection locked="0"/>
    </xf>
    <xf numFmtId="4" fontId="1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4" fillId="0" borderId="0" xfId="0" applyFont="1" applyFill="1" applyBorder="1" applyAlignment="1" applyProtection="1">
      <protection locked="0"/>
    </xf>
    <xf numFmtId="4" fontId="9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0" fontId="2" fillId="0" borderId="0" xfId="0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/>
    <xf numFmtId="0" fontId="13" fillId="0" borderId="0" xfId="0" applyFont="1" applyFill="1" applyBorder="1" applyAlignment="1">
      <alignment horizontal="center" vertical="center"/>
    </xf>
    <xf numFmtId="0" fontId="11" fillId="0" borderId="6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15" xfId="0" applyFont="1" applyBorder="1"/>
    <xf numFmtId="0" fontId="14" fillId="0" borderId="6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/>
    </xf>
    <xf numFmtId="0" fontId="15" fillId="0" borderId="6" xfId="0" applyFont="1" applyFill="1" applyBorder="1" applyAlignment="1">
      <alignment horizontal="left" wrapText="1"/>
    </xf>
    <xf numFmtId="0" fontId="14" fillId="0" borderId="6" xfId="0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right"/>
    </xf>
    <xf numFmtId="0" fontId="15" fillId="0" borderId="6" xfId="0" applyFont="1" applyFill="1" applyBorder="1" applyAlignment="1">
      <alignment horizontal="left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/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right"/>
    </xf>
    <xf numFmtId="165" fontId="15" fillId="0" borderId="6" xfId="0" applyNumberFormat="1" applyFont="1" applyBorder="1" applyAlignment="1">
      <alignment horizontal="right"/>
    </xf>
    <xf numFmtId="0" fontId="8" fillId="0" borderId="12" xfId="0" applyFont="1" applyBorder="1"/>
    <xf numFmtId="7" fontId="15" fillId="0" borderId="6" xfId="0" applyNumberFormat="1" applyFont="1" applyBorder="1"/>
    <xf numFmtId="7" fontId="11" fillId="0" borderId="6" xfId="0" applyNumberFormat="1" applyFont="1" applyBorder="1"/>
    <xf numFmtId="7" fontId="11" fillId="0" borderId="15" xfId="0" applyNumberFormat="1" applyFont="1" applyBorder="1"/>
    <xf numFmtId="7" fontId="8" fillId="0" borderId="13" xfId="0" applyNumberFormat="1" applyFont="1" applyBorder="1"/>
    <xf numFmtId="7" fontId="8" fillId="0" borderId="14" xfId="0" applyNumberFormat="1" applyFont="1" applyBorder="1"/>
    <xf numFmtId="7" fontId="10" fillId="3" borderId="7" xfId="0" applyNumberFormat="1" applyFont="1" applyFill="1" applyBorder="1"/>
    <xf numFmtId="7" fontId="8" fillId="3" borderId="7" xfId="0" applyNumberFormat="1" applyFont="1" applyFill="1" applyBorder="1"/>
    <xf numFmtId="0" fontId="0" fillId="0" borderId="5" xfId="0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5" fillId="0" borderId="6" xfId="0" applyFont="1" applyFill="1" applyBorder="1" applyAlignment="1">
      <alignment vertical="top" wrapText="1"/>
    </xf>
    <xf numFmtId="165" fontId="15" fillId="0" borderId="6" xfId="0" applyNumberFormat="1" applyFont="1" applyBorder="1" applyAlignment="1">
      <alignment vertical="center"/>
    </xf>
    <xf numFmtId="7" fontId="15" fillId="0" borderId="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/>
    <xf numFmtId="7" fontId="15" fillId="6" borderId="6" xfId="0" applyNumberFormat="1" applyFont="1" applyFill="1" applyBorder="1"/>
    <xf numFmtId="7" fontId="15" fillId="6" borderId="5" xfId="0" applyNumberFormat="1" applyFont="1" applyFill="1" applyBorder="1"/>
    <xf numFmtId="7" fontId="15" fillId="6" borderId="6" xfId="0" applyNumberFormat="1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2" fillId="5" borderId="11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933450</xdr:colOff>
      <xdr:row>13</xdr:row>
      <xdr:rowOff>397668</xdr:rowOff>
    </xdr:from>
    <xdr:to>
      <xdr:col>3</xdr:col>
      <xdr:colOff>2562224</xdr:colOff>
      <xdr:row>13</xdr:row>
      <xdr:rowOff>1619249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4683918"/>
          <a:ext cx="1628774" cy="1221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sqref="A1:C1"/>
    </sheetView>
  </sheetViews>
  <sheetFormatPr defaultRowHeight="15" x14ac:dyDescent="0.25"/>
  <cols>
    <col min="1" max="1" width="54.7109375" customWidth="1"/>
    <col min="2" max="2" width="25.7109375" customWidth="1"/>
    <col min="3" max="3" width="32.140625" customWidth="1"/>
  </cols>
  <sheetData>
    <row r="1" spans="1:3" s="9" customFormat="1" ht="23.25" x14ac:dyDescent="0.25">
      <c r="A1" s="71" t="s">
        <v>54</v>
      </c>
      <c r="B1" s="71"/>
      <c r="C1" s="71"/>
    </row>
    <row r="2" spans="1:3" s="9" customFormat="1" ht="18.75" x14ac:dyDescent="0.3">
      <c r="A2" s="32"/>
      <c r="B2" s="32"/>
      <c r="C2" s="32"/>
    </row>
    <row r="3" spans="1:3" ht="15.75" x14ac:dyDescent="0.25">
      <c r="A3" s="72" t="s">
        <v>55</v>
      </c>
      <c r="B3" s="73"/>
      <c r="C3" s="73"/>
    </row>
    <row r="4" spans="1:3" s="9" customFormat="1" ht="16.5" thickBot="1" x14ac:dyDescent="0.3">
      <c r="A4" s="33"/>
      <c r="B4" s="33"/>
      <c r="C4" s="33"/>
    </row>
    <row r="5" spans="1:3" ht="19.5" thickBot="1" x14ac:dyDescent="0.35">
      <c r="A5" s="35" t="s">
        <v>57</v>
      </c>
      <c r="B5" s="36" t="s">
        <v>53</v>
      </c>
      <c r="C5" s="37" t="s">
        <v>56</v>
      </c>
    </row>
    <row r="6" spans="1:3" s="9" customFormat="1" ht="18.75" x14ac:dyDescent="0.3">
      <c r="A6" s="32"/>
      <c r="B6" s="32"/>
      <c r="C6" s="32"/>
    </row>
    <row r="7" spans="1:3" ht="18.75" x14ac:dyDescent="0.3">
      <c r="A7" s="34" t="s">
        <v>11</v>
      </c>
      <c r="B7" s="55">
        <f>INTAR!H17</f>
        <v>524292.56000000006</v>
      </c>
      <c r="C7" s="55">
        <f>ROUND((B7*1.21),2)</f>
        <v>634394</v>
      </c>
    </row>
    <row r="8" spans="1:3" ht="19.5" thickBot="1" x14ac:dyDescent="0.35">
      <c r="A8" s="38" t="s">
        <v>26</v>
      </c>
      <c r="B8" s="56">
        <f>SGL!H14</f>
        <v>2476000</v>
      </c>
      <c r="C8" s="56">
        <f>ROUND((B8*1.21),2)</f>
        <v>2995960</v>
      </c>
    </row>
    <row r="9" spans="1:3" ht="19.5" thickBot="1" x14ac:dyDescent="0.35">
      <c r="A9" s="53" t="s">
        <v>52</v>
      </c>
      <c r="B9" s="57">
        <f>ROUND((B7+B8),2)</f>
        <v>3000292.56</v>
      </c>
      <c r="C9" s="58">
        <f>ROUND((C7+C8),2)</f>
        <v>3630354</v>
      </c>
    </row>
    <row r="10" spans="1:3" ht="18.75" x14ac:dyDescent="0.3">
      <c r="A10" s="32"/>
      <c r="B10" s="32"/>
      <c r="C10" s="32"/>
    </row>
  </sheetData>
  <sheetProtection password="E98B" sheet="1" objects="1" scenarios="1" autoFilter="0"/>
  <mergeCells count="2">
    <mergeCell ref="A1:C1"/>
    <mergeCell ref="A3:C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zoomScale="85" zoomScaleNormal="85" workbookViewId="0">
      <selection sqref="A1:H1"/>
    </sheetView>
  </sheetViews>
  <sheetFormatPr defaultRowHeight="15" x14ac:dyDescent="0.25"/>
  <cols>
    <col min="1" max="1" width="13.5703125" style="9" customWidth="1"/>
    <col min="2" max="2" width="22.140625" style="9" customWidth="1"/>
    <col min="3" max="3" width="50.5703125" style="9" customWidth="1"/>
    <col min="4" max="4" width="53.5703125" style="9" customWidth="1"/>
    <col min="5" max="6" width="17" style="9" customWidth="1"/>
    <col min="7" max="7" width="26.85546875" style="9" customWidth="1"/>
    <col min="8" max="8" width="25.42578125" style="9" customWidth="1"/>
    <col min="9" max="16384" width="9.140625" style="9"/>
  </cols>
  <sheetData>
    <row r="1" spans="1:8" ht="23.25" x14ac:dyDescent="0.25">
      <c r="A1" s="75" t="s">
        <v>11</v>
      </c>
      <c r="B1" s="76"/>
      <c r="C1" s="76"/>
      <c r="D1" s="76"/>
      <c r="E1" s="76"/>
      <c r="F1" s="76"/>
      <c r="G1" s="76"/>
      <c r="H1" s="76"/>
    </row>
    <row r="2" spans="1:8" ht="23.25" x14ac:dyDescent="0.35">
      <c r="A2" s="10"/>
      <c r="B2" s="10"/>
      <c r="C2" s="10"/>
      <c r="D2" s="10"/>
      <c r="E2" s="10"/>
      <c r="F2" s="10"/>
      <c r="G2" s="10"/>
      <c r="H2" s="10"/>
    </row>
    <row r="3" spans="1:8" ht="15.75" thickBot="1" x14ac:dyDescent="0.3"/>
    <row r="4" spans="1:8" ht="15" customHeight="1" thickBot="1" x14ac:dyDescent="0.3">
      <c r="A4" s="77" t="s">
        <v>14</v>
      </c>
      <c r="B4" s="77" t="s">
        <v>12</v>
      </c>
      <c r="C4" s="77" t="s">
        <v>7</v>
      </c>
      <c r="D4" s="79" t="s">
        <v>0</v>
      </c>
      <c r="E4" s="81" t="s">
        <v>1</v>
      </c>
      <c r="F4" s="81" t="s">
        <v>2</v>
      </c>
      <c r="G4" s="15" t="s">
        <v>13</v>
      </c>
      <c r="H4" s="2" t="s">
        <v>8</v>
      </c>
    </row>
    <row r="5" spans="1:8" ht="15.75" thickBot="1" x14ac:dyDescent="0.3">
      <c r="A5" s="78"/>
      <c r="B5" s="78"/>
      <c r="C5" s="78"/>
      <c r="D5" s="80"/>
      <c r="E5" s="82"/>
      <c r="F5" s="82"/>
      <c r="G5" s="15" t="s">
        <v>9</v>
      </c>
      <c r="H5" s="14" t="s">
        <v>9</v>
      </c>
    </row>
    <row r="6" spans="1:8" x14ac:dyDescent="0.25">
      <c r="A6" s="4" t="s">
        <v>15</v>
      </c>
      <c r="B6" s="39" t="s">
        <v>43</v>
      </c>
      <c r="C6" s="40" t="s">
        <v>5</v>
      </c>
      <c r="D6" s="41" t="s">
        <v>4</v>
      </c>
      <c r="E6" s="42" t="s">
        <v>3</v>
      </c>
      <c r="F6" s="43">
        <v>1</v>
      </c>
      <c r="G6" s="68">
        <v>22000</v>
      </c>
      <c r="H6" s="54">
        <f>ROUND((G6*F6),2)</f>
        <v>22000</v>
      </c>
    </row>
    <row r="7" spans="1:8" ht="30" x14ac:dyDescent="0.25">
      <c r="A7" s="5" t="s">
        <v>16</v>
      </c>
      <c r="B7" s="39" t="s">
        <v>44</v>
      </c>
      <c r="C7" s="39" t="s">
        <v>35</v>
      </c>
      <c r="D7" s="44" t="s">
        <v>36</v>
      </c>
      <c r="E7" s="45" t="s">
        <v>3</v>
      </c>
      <c r="F7" s="46">
        <v>1</v>
      </c>
      <c r="G7" s="68">
        <v>11000</v>
      </c>
      <c r="H7" s="54">
        <f t="shared" ref="H7:H16" si="0">ROUND((G7*F7),2)</f>
        <v>11000</v>
      </c>
    </row>
    <row r="8" spans="1:8" ht="30" x14ac:dyDescent="0.25">
      <c r="A8" s="4" t="s">
        <v>17</v>
      </c>
      <c r="B8" s="39" t="s">
        <v>45</v>
      </c>
      <c r="C8" s="39" t="s">
        <v>35</v>
      </c>
      <c r="D8" s="44" t="s">
        <v>69</v>
      </c>
      <c r="E8" s="45" t="s">
        <v>3</v>
      </c>
      <c r="F8" s="46">
        <v>1</v>
      </c>
      <c r="G8" s="68">
        <v>110000</v>
      </c>
      <c r="H8" s="54">
        <f t="shared" si="0"/>
        <v>110000</v>
      </c>
    </row>
    <row r="9" spans="1:8" ht="60" x14ac:dyDescent="0.25">
      <c r="A9" s="5" t="s">
        <v>18</v>
      </c>
      <c r="B9" s="39" t="s">
        <v>45</v>
      </c>
      <c r="C9" s="39" t="s">
        <v>35</v>
      </c>
      <c r="D9" s="44" t="s">
        <v>37</v>
      </c>
      <c r="E9" s="45" t="s">
        <v>3</v>
      </c>
      <c r="F9" s="46">
        <v>1</v>
      </c>
      <c r="G9" s="68">
        <v>55000</v>
      </c>
      <c r="H9" s="54">
        <f t="shared" si="0"/>
        <v>55000</v>
      </c>
    </row>
    <row r="10" spans="1:8" x14ac:dyDescent="0.25">
      <c r="A10" s="4" t="s">
        <v>19</v>
      </c>
      <c r="B10" s="39" t="s">
        <v>46</v>
      </c>
      <c r="C10" s="39" t="s">
        <v>38</v>
      </c>
      <c r="D10" s="47" t="s">
        <v>6</v>
      </c>
      <c r="E10" s="48" t="s">
        <v>3</v>
      </c>
      <c r="F10" s="46">
        <v>1</v>
      </c>
      <c r="G10" s="69">
        <v>33000</v>
      </c>
      <c r="H10" s="54">
        <f t="shared" si="0"/>
        <v>33000</v>
      </c>
    </row>
    <row r="11" spans="1:8" ht="30" x14ac:dyDescent="0.25">
      <c r="A11" s="5" t="s">
        <v>20</v>
      </c>
      <c r="B11" s="39" t="s">
        <v>47</v>
      </c>
      <c r="C11" s="39" t="s">
        <v>38</v>
      </c>
      <c r="D11" s="44" t="s">
        <v>82</v>
      </c>
      <c r="E11" s="50" t="s">
        <v>3</v>
      </c>
      <c r="F11" s="46">
        <v>1</v>
      </c>
      <c r="G11" s="68">
        <v>38500</v>
      </c>
      <c r="H11" s="54">
        <f t="shared" si="0"/>
        <v>38500</v>
      </c>
    </row>
    <row r="12" spans="1:8" ht="17.25" x14ac:dyDescent="0.25">
      <c r="A12" s="4" t="s">
        <v>21</v>
      </c>
      <c r="B12" s="39" t="s">
        <v>48</v>
      </c>
      <c r="C12" s="39" t="s">
        <v>39</v>
      </c>
      <c r="D12" s="47" t="s">
        <v>40</v>
      </c>
      <c r="E12" s="50" t="s">
        <v>65</v>
      </c>
      <c r="F12" s="51">
        <v>80.707999999999998</v>
      </c>
      <c r="G12" s="68">
        <v>330</v>
      </c>
      <c r="H12" s="54">
        <f t="shared" si="0"/>
        <v>26633.64</v>
      </c>
    </row>
    <row r="13" spans="1:8" ht="47.25" customHeight="1" x14ac:dyDescent="0.25">
      <c r="A13" s="5" t="s">
        <v>22</v>
      </c>
      <c r="B13" s="39" t="s">
        <v>49</v>
      </c>
      <c r="C13" s="39" t="s">
        <v>39</v>
      </c>
      <c r="D13" s="44" t="s">
        <v>41</v>
      </c>
      <c r="E13" s="50" t="s">
        <v>65</v>
      </c>
      <c r="F13" s="51">
        <v>592.67999999999995</v>
      </c>
      <c r="G13" s="68">
        <v>319</v>
      </c>
      <c r="H13" s="54">
        <f t="shared" si="0"/>
        <v>189064.92</v>
      </c>
    </row>
    <row r="14" spans="1:8" s="66" customFormat="1" ht="129.75" customHeight="1" x14ac:dyDescent="0.25">
      <c r="A14" s="61" t="s">
        <v>23</v>
      </c>
      <c r="B14" s="62" t="s">
        <v>50</v>
      </c>
      <c r="C14" s="62" t="s">
        <v>39</v>
      </c>
      <c r="D14" s="63" t="s">
        <v>70</v>
      </c>
      <c r="E14" s="50" t="s">
        <v>42</v>
      </c>
      <c r="F14" s="64">
        <v>7</v>
      </c>
      <c r="G14" s="70">
        <v>2442</v>
      </c>
      <c r="H14" s="65">
        <f t="shared" si="0"/>
        <v>17094</v>
      </c>
    </row>
    <row r="15" spans="1:8" ht="30" x14ac:dyDescent="0.25">
      <c r="A15" s="5" t="s">
        <v>24</v>
      </c>
      <c r="B15" s="39" t="s">
        <v>51</v>
      </c>
      <c r="C15" s="39" t="s">
        <v>39</v>
      </c>
      <c r="D15" s="44" t="s">
        <v>73</v>
      </c>
      <c r="E15" s="50" t="s">
        <v>42</v>
      </c>
      <c r="F15" s="52">
        <v>5</v>
      </c>
      <c r="G15" s="68">
        <v>2200</v>
      </c>
      <c r="H15" s="54">
        <f t="shared" si="0"/>
        <v>11000</v>
      </c>
    </row>
    <row r="16" spans="1:8" ht="60.75" thickBot="1" x14ac:dyDescent="0.3">
      <c r="A16" s="4" t="s">
        <v>25</v>
      </c>
      <c r="B16" s="39" t="s">
        <v>71</v>
      </c>
      <c r="C16" s="39" t="s">
        <v>39</v>
      </c>
      <c r="D16" s="44" t="s">
        <v>72</v>
      </c>
      <c r="E16" s="50" t="s">
        <v>3</v>
      </c>
      <c r="F16" s="52">
        <v>1</v>
      </c>
      <c r="G16" s="68">
        <v>11000</v>
      </c>
      <c r="H16" s="54">
        <f t="shared" si="0"/>
        <v>11000</v>
      </c>
    </row>
    <row r="17" spans="1:12" ht="19.5" thickBot="1" x14ac:dyDescent="0.35">
      <c r="A17" s="6" t="s">
        <v>10</v>
      </c>
      <c r="B17" s="12"/>
      <c r="C17" s="13"/>
      <c r="D17" s="13"/>
      <c r="E17" s="13"/>
      <c r="F17" s="13"/>
      <c r="G17" s="13"/>
      <c r="H17" s="59">
        <f>ROUND(SUM(H6:H16),2)</f>
        <v>524292.56000000006</v>
      </c>
    </row>
    <row r="19" spans="1:12" x14ac:dyDescent="0.25">
      <c r="B19" s="74" t="s">
        <v>83</v>
      </c>
      <c r="C19" s="74"/>
      <c r="D19" s="74"/>
      <c r="E19" s="74"/>
      <c r="F19" s="74"/>
      <c r="G19" s="74"/>
    </row>
    <row r="20" spans="1:12" x14ac:dyDescent="0.25">
      <c r="B20" s="11"/>
      <c r="C20" s="67"/>
    </row>
    <row r="21" spans="1:12" x14ac:dyDescent="0.25">
      <c r="B21" s="67"/>
      <c r="C21" s="67"/>
      <c r="H21" s="17"/>
      <c r="I21" s="17"/>
      <c r="J21" s="17"/>
      <c r="K21" s="17"/>
      <c r="L21" s="17"/>
    </row>
    <row r="22" spans="1:12" ht="15.75" x14ac:dyDescent="0.25">
      <c r="A22" s="17"/>
      <c r="B22" s="17"/>
      <c r="C22" s="17"/>
      <c r="D22" s="17"/>
      <c r="E22" s="17"/>
      <c r="F22" s="17"/>
      <c r="G22" s="17"/>
      <c r="H22" s="1"/>
      <c r="I22" s="19"/>
      <c r="J22" s="20"/>
      <c r="K22" s="1"/>
      <c r="L22" s="17"/>
    </row>
    <row r="23" spans="1:12" ht="15.75" x14ac:dyDescent="0.25">
      <c r="A23" s="1"/>
      <c r="B23" s="1"/>
      <c r="C23" s="18"/>
      <c r="D23" s="1"/>
      <c r="E23" s="1"/>
      <c r="F23" s="1"/>
      <c r="G23" s="1"/>
      <c r="H23" s="21"/>
      <c r="I23" s="24"/>
      <c r="J23" s="25"/>
      <c r="K23" s="21"/>
      <c r="L23" s="17"/>
    </row>
    <row r="24" spans="1:12" ht="15.75" x14ac:dyDescent="0.25">
      <c r="A24" s="21"/>
      <c r="B24" s="21"/>
      <c r="C24" s="21"/>
      <c r="D24" s="22"/>
      <c r="E24" s="23"/>
      <c r="F24" s="23"/>
      <c r="G24" s="21"/>
      <c r="H24" s="21"/>
      <c r="I24" s="24"/>
      <c r="J24" s="26"/>
      <c r="K24" s="21"/>
      <c r="L24" s="17"/>
    </row>
    <row r="25" spans="1:12" x14ac:dyDescent="0.25">
      <c r="A25" s="21"/>
      <c r="B25" s="21"/>
      <c r="C25" s="21"/>
      <c r="D25" s="22"/>
      <c r="E25" s="11"/>
      <c r="F25" s="11"/>
      <c r="G25" s="21"/>
      <c r="H25" s="30"/>
      <c r="I25" s="31"/>
      <c r="J25" s="31"/>
      <c r="K25" s="19"/>
      <c r="L25" s="17"/>
    </row>
    <row r="26" spans="1:12" x14ac:dyDescent="0.25">
      <c r="A26" s="1"/>
      <c r="B26" s="19"/>
      <c r="C26" s="27"/>
      <c r="D26" s="27"/>
      <c r="E26" s="28"/>
      <c r="F26" s="16"/>
      <c r="G26" s="29"/>
      <c r="H26" s="21"/>
      <c r="I26" s="24"/>
      <c r="J26" s="26"/>
      <c r="K26" s="21"/>
      <c r="L26" s="17"/>
    </row>
    <row r="27" spans="1:12" x14ac:dyDescent="0.25">
      <c r="A27" s="21"/>
      <c r="B27" s="21"/>
      <c r="C27" s="21"/>
      <c r="D27" s="22"/>
      <c r="E27" s="11"/>
      <c r="F27" s="11"/>
      <c r="G27" s="21"/>
      <c r="H27" s="30"/>
      <c r="I27" s="31"/>
      <c r="J27" s="31"/>
      <c r="K27" s="19"/>
      <c r="L27" s="17"/>
    </row>
    <row r="28" spans="1:12" x14ac:dyDescent="0.25">
      <c r="A28" s="1"/>
      <c r="B28" s="19"/>
      <c r="C28" s="27"/>
      <c r="D28" s="27"/>
      <c r="E28" s="28"/>
      <c r="F28" s="16"/>
      <c r="G28" s="29"/>
      <c r="H28" s="30"/>
      <c r="I28" s="31"/>
      <c r="J28" s="31"/>
      <c r="K28" s="19"/>
      <c r="L28" s="17"/>
    </row>
    <row r="29" spans="1:12" x14ac:dyDescent="0.25">
      <c r="A29" s="1"/>
      <c r="B29" s="19"/>
      <c r="C29" s="27"/>
      <c r="D29" s="27"/>
      <c r="E29" s="28"/>
      <c r="F29" s="16"/>
      <c r="G29" s="29"/>
      <c r="H29" s="21"/>
      <c r="I29" s="24"/>
      <c r="J29" s="26"/>
      <c r="K29" s="21"/>
      <c r="L29" s="17"/>
    </row>
    <row r="30" spans="1:12" x14ac:dyDescent="0.25">
      <c r="A30" s="21"/>
      <c r="B30" s="21"/>
      <c r="C30" s="21"/>
      <c r="D30" s="22"/>
      <c r="E30" s="11"/>
      <c r="F30" s="11"/>
      <c r="G30" s="21"/>
      <c r="H30" s="30"/>
      <c r="I30" s="31"/>
      <c r="J30" s="31"/>
      <c r="K30" s="19"/>
      <c r="L30" s="17"/>
    </row>
    <row r="31" spans="1:12" x14ac:dyDescent="0.25">
      <c r="A31" s="1"/>
      <c r="B31" s="19"/>
      <c r="C31" s="27"/>
      <c r="D31" s="27"/>
      <c r="E31" s="28"/>
      <c r="F31" s="16"/>
      <c r="G31" s="29"/>
      <c r="H31" s="30"/>
      <c r="I31" s="31"/>
      <c r="J31" s="31"/>
      <c r="K31" s="19"/>
      <c r="L31" s="17"/>
    </row>
    <row r="32" spans="1:12" x14ac:dyDescent="0.25">
      <c r="A32" s="1"/>
      <c r="B32" s="19"/>
      <c r="C32" s="27"/>
      <c r="D32" s="27"/>
      <c r="E32" s="28"/>
      <c r="F32" s="16"/>
      <c r="G32" s="29"/>
      <c r="H32" s="21"/>
      <c r="I32" s="24"/>
      <c r="J32" s="26"/>
      <c r="K32" s="21"/>
      <c r="L32" s="17"/>
    </row>
    <row r="33" spans="1:12" x14ac:dyDescent="0.25">
      <c r="A33" s="21"/>
      <c r="B33" s="21"/>
      <c r="C33" s="21"/>
      <c r="D33" s="22"/>
      <c r="E33" s="11"/>
      <c r="F33" s="11"/>
      <c r="G33" s="21"/>
      <c r="H33" s="30"/>
      <c r="I33" s="31"/>
      <c r="J33" s="31"/>
      <c r="K33" s="19"/>
      <c r="L33" s="17"/>
    </row>
    <row r="34" spans="1:12" x14ac:dyDescent="0.25">
      <c r="A34" s="1"/>
      <c r="B34" s="19"/>
      <c r="C34" s="27"/>
      <c r="D34" s="27"/>
      <c r="E34" s="28"/>
      <c r="F34" s="16"/>
      <c r="G34" s="29"/>
      <c r="H34" s="30"/>
      <c r="I34" s="31"/>
      <c r="J34" s="31"/>
      <c r="K34" s="19"/>
      <c r="L34" s="17"/>
    </row>
    <row r="35" spans="1:12" x14ac:dyDescent="0.25">
      <c r="A35" s="1"/>
      <c r="B35" s="19"/>
      <c r="C35" s="27"/>
      <c r="D35" s="27"/>
      <c r="E35" s="28"/>
      <c r="F35" s="16"/>
      <c r="G35" s="29"/>
      <c r="H35" s="30"/>
      <c r="I35" s="31"/>
      <c r="J35" s="31"/>
      <c r="K35" s="19"/>
      <c r="L35" s="17"/>
    </row>
    <row r="36" spans="1:12" x14ac:dyDescent="0.25">
      <c r="A36" s="1"/>
      <c r="B36" s="19"/>
      <c r="C36" s="27"/>
      <c r="D36" s="27"/>
      <c r="E36" s="28"/>
      <c r="F36" s="16"/>
      <c r="G36" s="29"/>
      <c r="H36" s="30"/>
      <c r="I36" s="31"/>
      <c r="J36" s="31"/>
      <c r="K36" s="19"/>
      <c r="L36" s="17"/>
    </row>
    <row r="37" spans="1:12" x14ac:dyDescent="0.25">
      <c r="A37" s="1"/>
      <c r="B37" s="19"/>
      <c r="C37" s="27"/>
      <c r="D37" s="27"/>
      <c r="E37" s="28"/>
      <c r="F37" s="16"/>
      <c r="G37" s="29"/>
      <c r="H37" s="17"/>
      <c r="I37" s="17"/>
      <c r="J37" s="17"/>
      <c r="K37" s="17"/>
      <c r="L37" s="17"/>
    </row>
    <row r="38" spans="1:12" x14ac:dyDescent="0.25">
      <c r="A38" s="17"/>
      <c r="B38" s="17"/>
      <c r="C38" s="17"/>
      <c r="D38" s="17"/>
      <c r="E38" s="17"/>
      <c r="F38" s="17"/>
      <c r="G38" s="17"/>
    </row>
  </sheetData>
  <sheetProtection password="E98B" sheet="1" objects="1" scenarios="1" autoFilter="0"/>
  <protectedRanges>
    <protectedRange sqref="G6:G16" name="Oblast1"/>
  </protectedRanges>
  <mergeCells count="8">
    <mergeCell ref="B19:G19"/>
    <mergeCell ref="A1:H1"/>
    <mergeCell ref="A4:A5"/>
    <mergeCell ref="B4:B5"/>
    <mergeCell ref="C4:C5"/>
    <mergeCell ref="D4:D5"/>
    <mergeCell ref="E4:E5"/>
    <mergeCell ref="F4:F5"/>
  </mergeCells>
  <pageMargins left="0.7" right="0.7" top="0.78740157499999996" bottom="0.78740157499999996" header="0.3" footer="0.3"/>
  <pageSetup paperSize="9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topLeftCell="C1" zoomScale="85" zoomScaleNormal="85" workbookViewId="0">
      <selection sqref="A1:H1"/>
    </sheetView>
  </sheetViews>
  <sheetFormatPr defaultRowHeight="15" x14ac:dyDescent="0.25"/>
  <cols>
    <col min="1" max="1" width="26.7109375" customWidth="1"/>
    <col min="2" max="2" width="26" customWidth="1"/>
    <col min="3" max="3" width="63.28515625" customWidth="1"/>
    <col min="4" max="4" width="99" customWidth="1"/>
    <col min="5" max="5" width="18.42578125" customWidth="1"/>
    <col min="6" max="6" width="13.42578125" customWidth="1"/>
    <col min="7" max="7" width="34.85546875" customWidth="1"/>
    <col min="8" max="8" width="67" customWidth="1"/>
  </cols>
  <sheetData>
    <row r="1" spans="1:8" ht="23.25" x14ac:dyDescent="0.25">
      <c r="A1" s="75" t="s">
        <v>26</v>
      </c>
      <c r="B1" s="76"/>
      <c r="C1" s="76"/>
      <c r="D1" s="76"/>
      <c r="E1" s="76"/>
      <c r="F1" s="76"/>
      <c r="G1" s="76"/>
      <c r="H1" s="76"/>
    </row>
    <row r="2" spans="1:8" ht="23.25" x14ac:dyDescent="0.35">
      <c r="A2" s="10"/>
      <c r="B2" s="10"/>
      <c r="C2" s="10"/>
      <c r="D2" s="10"/>
      <c r="E2" s="10"/>
      <c r="F2" s="10"/>
      <c r="G2" s="10"/>
      <c r="H2" s="10"/>
    </row>
    <row r="3" spans="1:8" ht="15.75" thickBot="1" x14ac:dyDescent="0.3">
      <c r="A3" s="9"/>
      <c r="B3" s="9"/>
      <c r="C3" s="9"/>
      <c r="D3" s="9"/>
      <c r="E3" s="9"/>
      <c r="F3" s="9"/>
      <c r="G3" s="9"/>
      <c r="H3" s="9"/>
    </row>
    <row r="4" spans="1:8" x14ac:dyDescent="0.25">
      <c r="A4" s="77" t="s">
        <v>14</v>
      </c>
      <c r="B4" s="77" t="s">
        <v>12</v>
      </c>
      <c r="C4" s="77" t="s">
        <v>7</v>
      </c>
      <c r="D4" s="79" t="s">
        <v>0</v>
      </c>
      <c r="E4" s="81" t="s">
        <v>1</v>
      </c>
      <c r="F4" s="81" t="s">
        <v>2</v>
      </c>
      <c r="G4" s="2" t="s">
        <v>13</v>
      </c>
      <c r="H4" s="2" t="s">
        <v>8</v>
      </c>
    </row>
    <row r="5" spans="1:8" ht="15.75" thickBot="1" x14ac:dyDescent="0.3">
      <c r="A5" s="78"/>
      <c r="B5" s="78"/>
      <c r="C5" s="78"/>
      <c r="D5" s="80"/>
      <c r="E5" s="82"/>
      <c r="F5" s="82"/>
      <c r="G5" s="3" t="s">
        <v>9</v>
      </c>
      <c r="H5" s="3" t="s">
        <v>9</v>
      </c>
    </row>
    <row r="6" spans="1:8" x14ac:dyDescent="0.25">
      <c r="A6" s="49" t="s">
        <v>27</v>
      </c>
      <c r="B6" s="47" t="s">
        <v>58</v>
      </c>
      <c r="C6" s="47" t="s">
        <v>59</v>
      </c>
      <c r="D6" s="47" t="s">
        <v>86</v>
      </c>
      <c r="E6" s="47" t="s">
        <v>66</v>
      </c>
      <c r="F6" s="47">
        <v>1</v>
      </c>
      <c r="G6" s="68">
        <v>6000</v>
      </c>
      <c r="H6" s="54">
        <f>ROUND((G6*F6),2)</f>
        <v>6000</v>
      </c>
    </row>
    <row r="7" spans="1:8" ht="30" x14ac:dyDescent="0.25">
      <c r="A7" s="49" t="s">
        <v>28</v>
      </c>
      <c r="B7" s="44" t="s">
        <v>68</v>
      </c>
      <c r="C7" s="47" t="s">
        <v>60</v>
      </c>
      <c r="D7" s="44" t="s">
        <v>84</v>
      </c>
      <c r="E7" s="47" t="s">
        <v>66</v>
      </c>
      <c r="F7" s="47">
        <v>1</v>
      </c>
      <c r="G7" s="68">
        <v>380000</v>
      </c>
      <c r="H7" s="54">
        <f t="shared" ref="H7:H12" si="0">ROUND((G7*F7),2)</f>
        <v>380000</v>
      </c>
    </row>
    <row r="8" spans="1:8" ht="90.75" customHeight="1" x14ac:dyDescent="0.25">
      <c r="A8" s="49" t="s">
        <v>29</v>
      </c>
      <c r="B8" s="47" t="s">
        <v>58</v>
      </c>
      <c r="C8" s="47" t="s">
        <v>64</v>
      </c>
      <c r="D8" s="44" t="s">
        <v>63</v>
      </c>
      <c r="E8" s="47" t="s">
        <v>66</v>
      </c>
      <c r="F8" s="47">
        <v>1</v>
      </c>
      <c r="G8" s="68">
        <v>260000</v>
      </c>
      <c r="H8" s="54">
        <f t="shared" si="0"/>
        <v>260000</v>
      </c>
    </row>
    <row r="9" spans="1:8" ht="39" customHeight="1" x14ac:dyDescent="0.25">
      <c r="A9" s="49" t="s">
        <v>30</v>
      </c>
      <c r="B9" s="47" t="s">
        <v>58</v>
      </c>
      <c r="C9" s="47" t="s">
        <v>74</v>
      </c>
      <c r="D9" s="44" t="s">
        <v>77</v>
      </c>
      <c r="E9" s="47" t="s">
        <v>66</v>
      </c>
      <c r="F9" s="47">
        <v>1</v>
      </c>
      <c r="G9" s="68">
        <v>72000</v>
      </c>
      <c r="H9" s="54">
        <f t="shared" si="0"/>
        <v>72000</v>
      </c>
    </row>
    <row r="10" spans="1:8" ht="30" x14ac:dyDescent="0.25">
      <c r="A10" s="49" t="s">
        <v>31</v>
      </c>
      <c r="B10" s="47" t="s">
        <v>58</v>
      </c>
      <c r="C10" s="47" t="s">
        <v>75</v>
      </c>
      <c r="D10" s="44" t="s">
        <v>78</v>
      </c>
      <c r="E10" s="47"/>
      <c r="F10" s="47">
        <v>48</v>
      </c>
      <c r="G10" s="68">
        <v>3500</v>
      </c>
      <c r="H10" s="54">
        <f>ROUND((F10*G10),2)</f>
        <v>168000</v>
      </c>
    </row>
    <row r="11" spans="1:8" ht="60" x14ac:dyDescent="0.25">
      <c r="A11" s="49" t="s">
        <v>32</v>
      </c>
      <c r="B11" s="47" t="s">
        <v>58</v>
      </c>
      <c r="C11" s="44" t="s">
        <v>76</v>
      </c>
      <c r="D11" s="44" t="s">
        <v>79</v>
      </c>
      <c r="E11" s="47" t="s">
        <v>67</v>
      </c>
      <c r="F11" s="47">
        <v>800</v>
      </c>
      <c r="G11" s="68">
        <v>1250</v>
      </c>
      <c r="H11" s="54">
        <f>ROUND((F11*G11),2)</f>
        <v>1000000</v>
      </c>
    </row>
    <row r="12" spans="1:8" ht="30" x14ac:dyDescent="0.25">
      <c r="A12" s="49" t="s">
        <v>33</v>
      </c>
      <c r="B12" s="47" t="s">
        <v>58</v>
      </c>
      <c r="C12" s="47" t="s">
        <v>61</v>
      </c>
      <c r="D12" s="44" t="s">
        <v>80</v>
      </c>
      <c r="E12" s="47" t="s">
        <v>67</v>
      </c>
      <c r="F12" s="47">
        <v>400</v>
      </c>
      <c r="G12" s="68">
        <v>1400</v>
      </c>
      <c r="H12" s="54">
        <f t="shared" si="0"/>
        <v>560000</v>
      </c>
    </row>
    <row r="13" spans="1:8" ht="30.75" thickBot="1" x14ac:dyDescent="0.3">
      <c r="A13" s="49" t="s">
        <v>34</v>
      </c>
      <c r="B13" s="47" t="s">
        <v>58</v>
      </c>
      <c r="C13" s="44" t="s">
        <v>62</v>
      </c>
      <c r="D13" s="44" t="s">
        <v>85</v>
      </c>
      <c r="E13" s="47" t="s">
        <v>66</v>
      </c>
      <c r="F13" s="47">
        <v>1</v>
      </c>
      <c r="G13" s="68">
        <v>30000</v>
      </c>
      <c r="H13" s="54">
        <f>ROUND((F13*G13),2)</f>
        <v>30000</v>
      </c>
    </row>
    <row r="14" spans="1:8" ht="19.5" thickBot="1" x14ac:dyDescent="0.35">
      <c r="A14" s="6" t="s">
        <v>10</v>
      </c>
      <c r="B14" s="7"/>
      <c r="C14" s="8"/>
      <c r="D14" s="8"/>
      <c r="E14" s="8"/>
      <c r="F14" s="8"/>
      <c r="G14" s="8"/>
      <c r="H14" s="60">
        <f>ROUND(SUM(H6:H13),2)</f>
        <v>2476000</v>
      </c>
    </row>
    <row r="16" spans="1:8" ht="42" customHeight="1" x14ac:dyDescent="0.25">
      <c r="A16" s="9"/>
      <c r="B16" s="74" t="s">
        <v>81</v>
      </c>
      <c r="C16" s="74"/>
      <c r="D16" s="74"/>
      <c r="E16" s="74"/>
      <c r="F16" s="74"/>
      <c r="G16" s="74"/>
      <c r="H16" s="9"/>
    </row>
  </sheetData>
  <sheetProtection password="E98B" sheet="1" objects="1" scenarios="1" autoFilter="0"/>
  <protectedRanges>
    <protectedRange sqref="G6:G13" name="Oblast1"/>
  </protectedRanges>
  <mergeCells count="8">
    <mergeCell ref="B16:G16"/>
    <mergeCell ref="A1:H1"/>
    <mergeCell ref="A4:A5"/>
    <mergeCell ref="B4:B5"/>
    <mergeCell ref="C4:C5"/>
    <mergeCell ref="D4:D5"/>
    <mergeCell ref="E4:E5"/>
    <mergeCell ref="F4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 doplňku</vt:lpstr>
      <vt:lpstr>INTAR</vt:lpstr>
      <vt:lpstr>SGL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Volák Filip</dc:creator>
  <cp:lastModifiedBy>Jakub Kulhavý</cp:lastModifiedBy>
  <cp:lastPrinted>2020-08-26T13:59:10Z</cp:lastPrinted>
  <dcterms:created xsi:type="dcterms:W3CDTF">2020-07-24T10:14:31Z</dcterms:created>
  <dcterms:modified xsi:type="dcterms:W3CDTF">2020-10-16T23:38:24Z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-32384765</vt:i4>
  </property>
  <property fmtid="{D5CDD505-2E9C-101B-9397-08002B2CF9AE}" pid="3" name="_NewReviewCycle">
    <vt:lpwstr/>
  </property>
  <property fmtid="{D5CDD505-2E9C-101B-9397-08002B2CF9AE}" pid="4" name="_EmailSubject">
    <vt:lpwstr>Doplněk výkazu výměr</vt:lpwstr>
  </property>
  <property fmtid="{D5CDD505-2E9C-101B-9397-08002B2CF9AE}" pid="5" name="_AuthorEmail">
    <vt:lpwstr>Ludek.Erban@cnb.cz</vt:lpwstr>
  </property>
  <property fmtid="{D5CDD505-2E9C-101B-9397-08002B2CF9AE}" pid="6" name="_AuthorEmailDisplayName">
    <vt:lpwstr>Erban Luděk</vt:lpwstr>
  </property>
  <property fmtid="{D5CDD505-2E9C-101B-9397-08002B2CF9AE}" pid="7" name="_ReviewingToolsShownOnce">
    <vt:lpwstr/>
  </property>
</Properties>
</file>