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Cenová tabulka" sheetId="1" r:id="rId1"/>
    <sheet name="List1" sheetId="2" r:id="rId2"/>
  </sheets>
  <definedNames>
    <definedName name="_xlnm.Print_Titles" localSheetId="0">'Cenová tabulka'!$8:$10</definedName>
  </definedNames>
  <calcPr fullCalcOnLoad="1"/>
</workbook>
</file>

<file path=xl/sharedStrings.xml><?xml version="1.0" encoding="utf-8"?>
<sst xmlns="http://schemas.openxmlformats.org/spreadsheetml/2006/main" count="223" uniqueCount="157">
  <si>
    <t>1</t>
  </si>
  <si>
    <t>HSV</t>
  </si>
  <si>
    <t xml:space="preserve">Zařízení staveniště   </t>
  </si>
  <si>
    <t>2</t>
  </si>
  <si>
    <t xml:space="preserve">Mimostav. doprava   </t>
  </si>
  <si>
    <t>3</t>
  </si>
  <si>
    <t xml:space="preserve">Územní vlivy   </t>
  </si>
  <si>
    <t>4</t>
  </si>
  <si>
    <t xml:space="preserve">Provozní vlivy   </t>
  </si>
  <si>
    <t>5</t>
  </si>
  <si>
    <t>6</t>
  </si>
  <si>
    <t>7</t>
  </si>
  <si>
    <t xml:space="preserve">Objekt:   </t>
  </si>
  <si>
    <t xml:space="preserve">JKSO:   </t>
  </si>
  <si>
    <t xml:space="preserve">EČO:   </t>
  </si>
  <si>
    <t>Objednatel:   Česká národní banka</t>
  </si>
  <si>
    <t xml:space="preserve">Zhotovitel: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</si>
  <si>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</si>
  <si>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</si>
  <si>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</si>
  <si>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</si>
  <si>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</si>
  <si>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</si>
  <si>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</si>
  <si>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 xml:space="preserve">Práce a dodávky HSV   </t>
  </si>
  <si>
    <t xml:space="preserve">Zemní práce   </t>
  </si>
  <si>
    <t>113106123</t>
  </si>
  <si>
    <t xml:space="preserve">Rozebrání dlažeb komunikací pro pěší ze zámkových dlaždic   </t>
  </si>
  <si>
    <t>m2</t>
  </si>
  <si>
    <t>113107123</t>
  </si>
  <si>
    <t>132201201</t>
  </si>
  <si>
    <t>m3</t>
  </si>
  <si>
    <t>132201209</t>
  </si>
  <si>
    <t xml:space="preserve">Příplatek za lepivost k hloubení rýh š do 2000 mm v hornině tř. 3   </t>
  </si>
  <si>
    <t>151101101</t>
  </si>
  <si>
    <t>151101111</t>
  </si>
  <si>
    <t>162201102</t>
  </si>
  <si>
    <t xml:space="preserve">Vodorovné přemístění do 50 m výkopku/sypaniny z horniny tř. 1 až 4   </t>
  </si>
  <si>
    <t>171201201</t>
  </si>
  <si>
    <t xml:space="preserve">Uložení do kontejneru   </t>
  </si>
  <si>
    <t>162701105</t>
  </si>
  <si>
    <t xml:space="preserve">Vodorovné přemístění do 10000 m výkopku/sypaniny z horniny tř. 1 až 4   </t>
  </si>
  <si>
    <t xml:space="preserve">Poplatek za uložení odpadu ze sypaniny na skládce (skládkovné)   </t>
  </si>
  <si>
    <t>t</t>
  </si>
  <si>
    <t>174101101</t>
  </si>
  <si>
    <t xml:space="preserve">Zásyp jam, šachet rýh nebo kolem objektů sypaninou se zhutněním   </t>
  </si>
  <si>
    <t>583441970</t>
  </si>
  <si>
    <t xml:space="preserve">štěrkodrť frakce 0-63   </t>
  </si>
  <si>
    <t>175101101</t>
  </si>
  <si>
    <t xml:space="preserve">Obsypání potrubí bez prohození sypaniny z hornin tř. 1 až 4 uloženým do 3 m od kraje výkopu   </t>
  </si>
  <si>
    <t>583373310</t>
  </si>
  <si>
    <t xml:space="preserve">štěrkopísek frakce 0-20   </t>
  </si>
  <si>
    <t xml:space="preserve">Zakládání   </t>
  </si>
  <si>
    <t>271562211</t>
  </si>
  <si>
    <t xml:space="preserve">Násyp pod základové konstrukce se zhutněním ze štěrku   </t>
  </si>
  <si>
    <t>274313811</t>
  </si>
  <si>
    <t xml:space="preserve">Základové pásy z betonu tř. C 25/30 XC4, XF1   </t>
  </si>
  <si>
    <t>274351215</t>
  </si>
  <si>
    <t xml:space="preserve">Zřízení bednění stěn základových pasů   </t>
  </si>
  <si>
    <t>274351216</t>
  </si>
  <si>
    <t xml:space="preserve">Odstranění bednění stěn základových pasů   </t>
  </si>
  <si>
    <t xml:space="preserve">Vodorovné konstrukce   </t>
  </si>
  <si>
    <t>451573111</t>
  </si>
  <si>
    <t xml:space="preserve">Lože pod potrubí otevřený výkop ze štěrkopísku   </t>
  </si>
  <si>
    <t xml:space="preserve">Komunikace   </t>
  </si>
  <si>
    <t>564271111</t>
  </si>
  <si>
    <t xml:space="preserve">Podklad ze štěrkodrtě ŠD tl 250 mm   </t>
  </si>
  <si>
    <t>592450070</t>
  </si>
  <si>
    <t xml:space="preserve">Trubní vedení   </t>
  </si>
  <si>
    <t xml:space="preserve">Zkouška vodotěsnosti potrubí od čistícího kusu po revizní šachtu   </t>
  </si>
  <si>
    <t>m</t>
  </si>
  <si>
    <t xml:space="preserve">Dokumentace skutečného provedení   </t>
  </si>
  <si>
    <t>kus</t>
  </si>
  <si>
    <t>286112280</t>
  </si>
  <si>
    <t xml:space="preserve">trubka KGEM s hrdlem D110 SN4, PVC, dl. 500 mm   </t>
  </si>
  <si>
    <t>286112290</t>
  </si>
  <si>
    <t xml:space="preserve">trubka KGEM s hrdlem D110 SN4, PVC, dl. 1000 mm   </t>
  </si>
  <si>
    <t>877313123</t>
  </si>
  <si>
    <t xml:space="preserve">Montáž tvarovek jednoosých na potrubí z trub z PVC těsněných kroužkem otevřený výkop do DN 150   </t>
  </si>
  <si>
    <t>286113510</t>
  </si>
  <si>
    <t xml:space="preserve">koleno kanalizace plastové KGB 100x45°   </t>
  </si>
  <si>
    <t>286113530</t>
  </si>
  <si>
    <t xml:space="preserve">koleno kanalizace plastové KGB 100x87°   </t>
  </si>
  <si>
    <t>877353121</t>
  </si>
  <si>
    <t xml:space="preserve">Montáž tvarovek odbočných na potrubí z trub z PVC těsněných kroužkem otevřený výkop do DN 200   </t>
  </si>
  <si>
    <t>286113870</t>
  </si>
  <si>
    <t xml:space="preserve">odbočka kanalizační plastová s hrdlem KGEA 45°   </t>
  </si>
  <si>
    <t>935113211</t>
  </si>
  <si>
    <t xml:space="preserve">Osazení odvodňovacího betonového žlabu s krycím roštem šířky do 200 mm   </t>
  </si>
  <si>
    <t xml:space="preserve">žlab BIRCO sir 100, bez spádu, dl. 500 mm, vč. můstkového litinového roštu D 400   </t>
  </si>
  <si>
    <t xml:space="preserve">žlab BIRCO sir 100, s integrovaným spádem dna, dl. 1000 mm, vč. můstkového litinového roštu D 400   </t>
  </si>
  <si>
    <t xml:space="preserve">žlabová vpusť BIRCO sir 100, vč. můstkového litinového roštu D 400   </t>
  </si>
  <si>
    <t xml:space="preserve">Záslepka BIRCO sir 100 - čelní stěna plná   </t>
  </si>
  <si>
    <t>961044111</t>
  </si>
  <si>
    <t>958315114</t>
  </si>
  <si>
    <t xml:space="preserve">Odstranění odvodňovacího žlabu   </t>
  </si>
  <si>
    <t>979054451</t>
  </si>
  <si>
    <t xml:space="preserve">Očištění vybouraných zámkových dlaždic s původním spárováním z kameniva těženého   </t>
  </si>
  <si>
    <t xml:space="preserve">Přesun hmot   </t>
  </si>
  <si>
    <t>997013501</t>
  </si>
  <si>
    <t xml:space="preserve">Bourání   </t>
  </si>
  <si>
    <t>Bourání základů z betonu prostého   - pod měněným žlabem</t>
  </si>
  <si>
    <t>Odstranění ocelových krycích desek</t>
  </si>
  <si>
    <t>ks</t>
  </si>
  <si>
    <t>Demontáž technologického zařízení v šachtách</t>
  </si>
  <si>
    <t>kpl</t>
  </si>
  <si>
    <t xml:space="preserve">Odstranění pískového lože tl. do 50 mm   </t>
  </si>
  <si>
    <t>Odstranění hydroizolace</t>
  </si>
  <si>
    <t>Vybourání žb. desky tl. 75 - 130 mm</t>
  </si>
  <si>
    <t>Úpravy povrchu</t>
  </si>
  <si>
    <t>Ošištění stěn šachtic</t>
  </si>
  <si>
    <t>Polymercementový spojovací můstek nanášený ručně</t>
  </si>
  <si>
    <t>Ostatní konstrukce a práce</t>
  </si>
  <si>
    <t>Zalití šachtic betonem prostým C12/15</t>
  </si>
  <si>
    <t>Začištění a oprava povrchu betonu pod hydroizolaci</t>
  </si>
  <si>
    <t>Hydroizolace</t>
  </si>
  <si>
    <t>Překrytí hydroizolace ocharanou vrstvou z geotextilie - montáž</t>
  </si>
  <si>
    <t>Překrytí hydroizolace ocharanou vrstvou z geotextilie - dodávka</t>
  </si>
  <si>
    <t>Beton ve spádů vyztužený sítí  žebírkovou SZ v tl. 50-90 mm</t>
  </si>
  <si>
    <t>Doprava spojená s návozem materiálu</t>
  </si>
  <si>
    <t>Likvidace technologického zařízení z šachty</t>
  </si>
  <si>
    <t>Stavba:   Úprava dvora ČNB - Ostrava</t>
  </si>
  <si>
    <t xml:space="preserve">Zpracoval:   </t>
  </si>
  <si>
    <t xml:space="preserve">Datum:  </t>
  </si>
  <si>
    <t xml:space="preserve">Odvoz suti  a vybouraných hmot na skládku se složením   </t>
  </si>
  <si>
    <t>Staveništní přesun hmot</t>
  </si>
  <si>
    <t>dlažba zámková typ KOST, tl. 80 mm - 25% z celkové plochy</t>
  </si>
  <si>
    <t>Kladení zámkové dlažby pozemních komunikací tl 80 mm včetně lože ze suchého betonu (směs písku a cementu v poměru 25/75%)</t>
  </si>
  <si>
    <t>Cenová tabulka</t>
  </si>
  <si>
    <t>Vedlejší náklady a ostatní náklady</t>
  </si>
  <si>
    <t>Další vedlejší a ostatní náklady</t>
  </si>
  <si>
    <t>Cena celkem   v Kč bez DPH</t>
  </si>
  <si>
    <t>Přesun hmot</t>
  </si>
  <si>
    <t>Poznámky:</t>
  </si>
  <si>
    <t xml:space="preserve">1. </t>
  </si>
  <si>
    <t>2.</t>
  </si>
  <si>
    <t>zejména  na odolnost vůči mrazu, rozmrazovacím prostředkům a posypovým solím,</t>
  </si>
  <si>
    <t>odolnost a nepropustnost vůči motorové naftě a benzinu,</t>
  </si>
  <si>
    <t>pevnostní třída betonu min. C 40/50,</t>
  </si>
  <si>
    <t>splňovat požadavky harmonizované normy ČSN EN 1433.</t>
  </si>
  <si>
    <t xml:space="preserve"> Odvodňovací systém BIRCO sir lze nahradit jiným systémem odpovídajícím rozměry,  kvalitou a musí splňovat min. standardy systému BIRCO sir,</t>
  </si>
  <si>
    <t xml:space="preserve">Odstranění podkladu pl. do 50 m2 z kameniva drceného tl. 300 mm   </t>
  </si>
  <si>
    <t xml:space="preserve">Hloubení rýh š. do 2000 mm v hornině tř. 3 objemu do 100 m3   </t>
  </si>
  <si>
    <t xml:space="preserve">Zřízení příložného pažení a rozepření stěn rýh hl. do 2 m   </t>
  </si>
  <si>
    <t xml:space="preserve">Odstranění příložného pažení a rozepření stěn rýh hl. do 2 m   </t>
  </si>
  <si>
    <t>Zabetonování otvorů pro dešťovou kanalizaci v šachticích</t>
  </si>
  <si>
    <t>Obnova žlutého dopravního značení</t>
  </si>
  <si>
    <t>Pronájem přejezdových plechů - 4 týdny vč. manipulace</t>
  </si>
  <si>
    <t xml:space="preserve">3. </t>
  </si>
  <si>
    <t>Odvodňovací potrubí lze nahradit obdobným plastovým systémem min. stejného standardu jako je systém PVC -KG</t>
  </si>
  <si>
    <t xml:space="preserve">Poplatek za uložení stavebního odpadu na skládce (skládkovné)   </t>
  </si>
  <si>
    <t xml:space="preserve">Podklad nebo podsyp ze štěrkopísku ŠP tl. 250 mm   </t>
  </si>
  <si>
    <t xml:space="preserve">Izolace proti zemní vlhkosti nátěrem ALP za studena </t>
  </si>
  <si>
    <t>Izolace proti zemní vlhkosti vodorovná oxidovanými pásy s nosnou vložkou ze skleněné rohože (včetně dodávky)</t>
  </si>
  <si>
    <t>Kódy položek odkazují na cenovou soustavu ÚRS (náplń cen)</t>
  </si>
  <si>
    <t>Příloha č. 3 Poptávky</t>
  </si>
  <si>
    <t>2a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</si>
</sst>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6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4"/>
      <color indexed="10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5">
    <xf numFmtId="0" fontId="0" fillId="0" borderId="0" xfId="0" applyAlignment="1">
      <alignment vertical="top"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left" wrapText="1"/>
      <protection/>
    </xf>
    <xf numFmtId="169" fontId="3" fillId="0" borderId="0" xfId="0" applyNumberFormat="1" applyFont="1" applyAlignment="1" applyProtection="1">
      <alignment horizontal="right"/>
      <protection/>
    </xf>
    <xf numFmtId="166" fontId="3" fillId="0" borderId="0" xfId="0" applyNumberFormat="1" applyFont="1" applyAlignment="1" applyProtection="1">
      <alignment horizontal="right"/>
      <protection/>
    </xf>
    <xf numFmtId="165" fontId="4" fillId="0" borderId="12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left" wrapText="1"/>
      <protection/>
    </xf>
    <xf numFmtId="169" fontId="4" fillId="0" borderId="13" xfId="0" applyNumberFormat="1" applyFont="1" applyBorder="1" applyAlignment="1" applyProtection="1">
      <alignment horizontal="right"/>
      <protection/>
    </xf>
    <xf numFmtId="166" fontId="4" fillId="0" borderId="13" xfId="0" applyNumberFormat="1" applyFont="1" applyBorder="1" applyAlignment="1" applyProtection="1">
      <alignment horizontal="right"/>
      <protection/>
    </xf>
    <xf numFmtId="165" fontId="4" fillId="0" borderId="14" xfId="0" applyNumberFormat="1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left" wrapText="1"/>
      <protection/>
    </xf>
    <xf numFmtId="169" fontId="4" fillId="0" borderId="15" xfId="0" applyNumberFormat="1" applyFont="1" applyBorder="1" applyAlignment="1" applyProtection="1">
      <alignment horizontal="right"/>
      <protection/>
    </xf>
    <xf numFmtId="166" fontId="4" fillId="0" borderId="15" xfId="0" applyNumberFormat="1" applyFont="1" applyBorder="1" applyAlignment="1" applyProtection="1">
      <alignment horizontal="right"/>
      <protection/>
    </xf>
    <xf numFmtId="165" fontId="4" fillId="0" borderId="14" xfId="0" applyNumberFormat="1" applyFont="1" applyBorder="1" applyAlignment="1" applyProtection="1">
      <alignment horizontal="center"/>
      <protection/>
    </xf>
    <xf numFmtId="165" fontId="4" fillId="0" borderId="16" xfId="0" applyNumberFormat="1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left" wrapText="1"/>
      <protection/>
    </xf>
    <xf numFmtId="169" fontId="4" fillId="0" borderId="17" xfId="0" applyNumberFormat="1" applyFont="1" applyBorder="1" applyAlignment="1" applyProtection="1">
      <alignment horizontal="right"/>
      <protection/>
    </xf>
    <xf numFmtId="165" fontId="8" fillId="0" borderId="14" xfId="0" applyNumberFormat="1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 wrapText="1"/>
      <protection/>
    </xf>
    <xf numFmtId="169" fontId="8" fillId="0" borderId="15" xfId="0" applyNumberFormat="1" applyFont="1" applyBorder="1" applyAlignment="1" applyProtection="1">
      <alignment horizontal="right"/>
      <protection/>
    </xf>
    <xf numFmtId="165" fontId="4" fillId="0" borderId="18" xfId="0" applyNumberFormat="1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left" wrapText="1"/>
      <protection/>
    </xf>
    <xf numFmtId="0" fontId="4" fillId="0" borderId="19" xfId="0" applyFont="1" applyBorder="1" applyAlignment="1" applyProtection="1">
      <alignment horizontal="left" wrapText="1"/>
      <protection/>
    </xf>
    <xf numFmtId="169" fontId="4" fillId="0" borderId="19" xfId="0" applyNumberFormat="1" applyFont="1" applyBorder="1" applyAlignment="1" applyProtection="1">
      <alignment horizontal="right"/>
      <protection/>
    </xf>
    <xf numFmtId="166" fontId="4" fillId="0" borderId="19" xfId="0" applyNumberFormat="1" applyFont="1" applyBorder="1" applyAlignment="1" applyProtection="1">
      <alignment horizontal="right"/>
      <protection/>
    </xf>
    <xf numFmtId="166" fontId="4" fillId="0" borderId="17" xfId="0" applyNumberFormat="1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left" wrapText="1"/>
      <protection/>
    </xf>
    <xf numFmtId="166" fontId="8" fillId="0" borderId="15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left" wrapText="1"/>
      <protection/>
    </xf>
    <xf numFmtId="169" fontId="8" fillId="0" borderId="19" xfId="0" applyNumberFormat="1" applyFont="1" applyBorder="1" applyAlignment="1" applyProtection="1">
      <alignment horizontal="right"/>
      <protection/>
    </xf>
    <xf numFmtId="166" fontId="8" fillId="0" borderId="19" xfId="0" applyNumberFormat="1" applyFont="1" applyBorder="1" applyAlignment="1" applyProtection="1">
      <alignment horizontal="right"/>
      <protection/>
    </xf>
    <xf numFmtId="165" fontId="8" fillId="0" borderId="18" xfId="0" applyNumberFormat="1" applyFont="1" applyBorder="1" applyAlignment="1" applyProtection="1">
      <alignment horizontal="center"/>
      <protection/>
    </xf>
    <xf numFmtId="165" fontId="8" fillId="0" borderId="20" xfId="0" applyNumberFormat="1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left" wrapText="1"/>
      <protection/>
    </xf>
    <xf numFmtId="169" fontId="8" fillId="0" borderId="21" xfId="0" applyNumberFormat="1" applyFont="1" applyBorder="1" applyAlignment="1" applyProtection="1">
      <alignment horizontal="right"/>
      <protection/>
    </xf>
    <xf numFmtId="165" fontId="8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 wrapText="1"/>
      <protection/>
    </xf>
    <xf numFmtId="169" fontId="8" fillId="0" borderId="17" xfId="0" applyNumberFormat="1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left" wrapText="1"/>
      <protection/>
    </xf>
    <xf numFmtId="169" fontId="4" fillId="0" borderId="15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left" wrapText="1"/>
      <protection/>
    </xf>
    <xf numFmtId="165" fontId="4" fillId="0" borderId="20" xfId="0" applyNumberFormat="1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 wrapText="1"/>
      <protection/>
    </xf>
    <xf numFmtId="169" fontId="4" fillId="0" borderId="21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 wrapText="1"/>
      <protection/>
    </xf>
    <xf numFmtId="166" fontId="45" fillId="0" borderId="0" xfId="0" applyNumberFormat="1" applyFont="1" applyAlignment="1" applyProtection="1">
      <alignment horizontal="left" vertical="top"/>
      <protection/>
    </xf>
    <xf numFmtId="169" fontId="9" fillId="0" borderId="0" xfId="0" applyNumberFormat="1" applyFont="1" applyAlignment="1" applyProtection="1">
      <alignment horizontal="right"/>
      <protection/>
    </xf>
    <xf numFmtId="166" fontId="9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/>
      <protection/>
    </xf>
    <xf numFmtId="165" fontId="9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left" vertical="top" wrapText="1"/>
      <protection/>
    </xf>
    <xf numFmtId="169" fontId="0" fillId="0" borderId="0" xfId="0" applyNumberFormat="1" applyAlignment="1" applyProtection="1">
      <alignment horizontal="right" vertical="top"/>
      <protection/>
    </xf>
    <xf numFmtId="166" fontId="0" fillId="0" borderId="0" xfId="0" applyNumberFormat="1" applyAlignment="1" applyProtection="1">
      <alignment horizontal="right" vertical="top"/>
      <protection/>
    </xf>
    <xf numFmtId="165" fontId="0" fillId="0" borderId="0" xfId="0" applyNumberFormat="1" applyAlignment="1" applyProtection="1">
      <alignment horizontal="left"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165" fontId="0" fillId="0" borderId="0" xfId="0" applyNumberFormat="1" applyAlignment="1" applyProtection="1">
      <alignment horizontal="center" vertical="top"/>
      <protection/>
    </xf>
    <xf numFmtId="166" fontId="4" fillId="34" borderId="13" xfId="0" applyNumberFormat="1" applyFont="1" applyFill="1" applyBorder="1" applyAlignment="1" applyProtection="1">
      <alignment horizontal="right"/>
      <protection locked="0"/>
    </xf>
    <xf numFmtId="166" fontId="4" fillId="34" borderId="15" xfId="0" applyNumberFormat="1" applyFont="1" applyFill="1" applyBorder="1" applyAlignment="1" applyProtection="1">
      <alignment horizontal="right"/>
      <protection locked="0"/>
    </xf>
    <xf numFmtId="166" fontId="4" fillId="34" borderId="17" xfId="0" applyNumberFormat="1" applyFont="1" applyFill="1" applyBorder="1" applyAlignment="1" applyProtection="1">
      <alignment horizontal="right"/>
      <protection locked="0"/>
    </xf>
    <xf numFmtId="166" fontId="8" fillId="34" borderId="15" xfId="0" applyNumberFormat="1" applyFont="1" applyFill="1" applyBorder="1" applyAlignment="1" applyProtection="1">
      <alignment horizontal="right"/>
      <protection locked="0"/>
    </xf>
    <xf numFmtId="166" fontId="4" fillId="34" borderId="19" xfId="0" applyNumberFormat="1" applyFont="1" applyFill="1" applyBorder="1" applyAlignment="1" applyProtection="1">
      <alignment horizontal="right"/>
      <protection locked="0"/>
    </xf>
    <xf numFmtId="166" fontId="3" fillId="0" borderId="0" xfId="0" applyNumberFormat="1" applyFont="1" applyAlignment="1" applyProtection="1">
      <alignment horizontal="right"/>
      <protection locked="0"/>
    </xf>
    <xf numFmtId="166" fontId="8" fillId="34" borderId="19" xfId="0" applyNumberFormat="1" applyFont="1" applyFill="1" applyBorder="1" applyAlignment="1" applyProtection="1">
      <alignment horizontal="right"/>
      <protection locked="0"/>
    </xf>
    <xf numFmtId="166" fontId="8" fillId="34" borderId="21" xfId="0" applyNumberFormat="1" applyFont="1" applyFill="1" applyBorder="1" applyAlignment="1" applyProtection="1">
      <alignment horizontal="right"/>
      <protection locked="0"/>
    </xf>
    <xf numFmtId="166" fontId="8" fillId="34" borderId="17" xfId="0" applyNumberFormat="1" applyFont="1" applyFill="1" applyBorder="1" applyAlignment="1" applyProtection="1">
      <alignment horizontal="right"/>
      <protection locked="0"/>
    </xf>
    <xf numFmtId="166" fontId="4" fillId="34" borderId="15" xfId="0" applyNumberFormat="1" applyFont="1" applyFill="1" applyBorder="1" applyAlignment="1" applyProtection="1">
      <alignment horizontal="right"/>
      <protection locked="0"/>
    </xf>
    <xf numFmtId="166" fontId="4" fillId="34" borderId="21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showGridLines="0" tabSelected="1" zoomScalePageLayoutView="0" workbookViewId="0" topLeftCell="A1">
      <selection activeCell="E17" sqref="E17"/>
    </sheetView>
  </sheetViews>
  <sheetFormatPr defaultColWidth="10.5" defaultRowHeight="12" customHeight="1"/>
  <cols>
    <col min="1" max="1" width="3.83203125" style="63" customWidth="1"/>
    <col min="2" max="2" width="12" style="58" customWidth="1"/>
    <col min="3" max="3" width="49.83203125" style="58" customWidth="1"/>
    <col min="4" max="4" width="5.5" style="58" customWidth="1"/>
    <col min="5" max="5" width="11.33203125" style="59" customWidth="1"/>
    <col min="6" max="6" width="11.5" style="60" customWidth="1"/>
    <col min="7" max="7" width="13.83203125" style="60" customWidth="1"/>
    <col min="8" max="16384" width="10.5" style="56" customWidth="1"/>
  </cols>
  <sheetData>
    <row r="1" spans="1:7" s="8" customFormat="1" ht="17.25" customHeight="1">
      <c r="A1" s="3" t="s">
        <v>128</v>
      </c>
      <c r="B1" s="4"/>
      <c r="C1" s="4"/>
      <c r="D1" s="4"/>
      <c r="E1" s="4"/>
      <c r="F1" s="4"/>
      <c r="G1" s="4" t="s">
        <v>155</v>
      </c>
    </row>
    <row r="2" spans="1:7" s="8" customFormat="1" ht="12.75" customHeight="1">
      <c r="A2" s="5" t="s">
        <v>121</v>
      </c>
      <c r="B2" s="4"/>
      <c r="C2" s="4"/>
      <c r="D2" s="4"/>
      <c r="E2" s="4"/>
      <c r="F2" s="4"/>
      <c r="G2" s="4"/>
    </row>
    <row r="3" spans="1:7" s="8" customFormat="1" ht="12.75" customHeight="1">
      <c r="A3" s="5" t="s">
        <v>12</v>
      </c>
      <c r="B3" s="4"/>
      <c r="C3" s="4"/>
      <c r="D3" s="4"/>
      <c r="E3" s="6" t="s">
        <v>13</v>
      </c>
      <c r="F3" s="4"/>
      <c r="G3" s="4"/>
    </row>
    <row r="4" spans="1:7" s="8" customFormat="1" ht="12.75" customHeight="1">
      <c r="A4" s="5"/>
      <c r="B4" s="4"/>
      <c r="C4" s="5"/>
      <c r="D4" s="4"/>
      <c r="E4" s="6" t="s">
        <v>14</v>
      </c>
      <c r="F4" s="4"/>
      <c r="G4" s="4"/>
    </row>
    <row r="5" spans="1:7" s="8" customFormat="1" ht="12.75" customHeight="1">
      <c r="A5" s="6" t="s">
        <v>15</v>
      </c>
      <c r="B5" s="4"/>
      <c r="C5" s="4"/>
      <c r="D5" s="4"/>
      <c r="E5" s="6" t="s">
        <v>122</v>
      </c>
      <c r="F5" s="4"/>
      <c r="G5" s="4"/>
    </row>
    <row r="6" spans="1:7" s="8" customFormat="1" ht="12.75" customHeight="1">
      <c r="A6" s="6" t="s">
        <v>16</v>
      </c>
      <c r="B6" s="4"/>
      <c r="C6" s="4"/>
      <c r="D6" s="4"/>
      <c r="E6" s="6" t="s">
        <v>123</v>
      </c>
      <c r="F6" s="4"/>
      <c r="G6" s="4"/>
    </row>
    <row r="7" spans="1:7" s="8" customFormat="1" ht="6" customHeight="1" thickBot="1">
      <c r="A7" s="4"/>
      <c r="B7" s="4"/>
      <c r="C7" s="4"/>
      <c r="D7" s="4"/>
      <c r="E7" s="4"/>
      <c r="F7" s="4"/>
      <c r="G7" s="4"/>
    </row>
    <row r="8" spans="1:7" s="8" customFormat="1" ht="28.5" customHeight="1" thickBot="1">
      <c r="A8" s="7" t="s">
        <v>17</v>
      </c>
      <c r="B8" s="7" t="s">
        <v>18</v>
      </c>
      <c r="C8" s="7" t="s">
        <v>19</v>
      </c>
      <c r="D8" s="7" t="s">
        <v>20</v>
      </c>
      <c r="E8" s="7" t="s">
        <v>21</v>
      </c>
      <c r="F8" s="7" t="s">
        <v>22</v>
      </c>
      <c r="G8" s="7" t="s">
        <v>23</v>
      </c>
    </row>
    <row r="9" spans="1:7" s="8" customFormat="1" ht="12.75" customHeight="1" thickBot="1">
      <c r="A9" s="7" t="s">
        <v>0</v>
      </c>
      <c r="B9" s="7" t="s">
        <v>3</v>
      </c>
      <c r="C9" s="7" t="s">
        <v>5</v>
      </c>
      <c r="D9" s="7" t="s">
        <v>7</v>
      </c>
      <c r="E9" s="7" t="s">
        <v>9</v>
      </c>
      <c r="F9" s="7" t="s">
        <v>10</v>
      </c>
      <c r="G9" s="7" t="s">
        <v>11</v>
      </c>
    </row>
    <row r="10" spans="1:7" s="8" customFormat="1" ht="9.75" customHeight="1">
      <c r="A10" s="2"/>
      <c r="B10" s="2"/>
      <c r="C10" s="2"/>
      <c r="D10" s="2"/>
      <c r="E10" s="2"/>
      <c r="F10" s="2"/>
      <c r="G10" s="2"/>
    </row>
    <row r="11" spans="1:7" s="8" customFormat="1" ht="21" customHeight="1">
      <c r="A11" s="9"/>
      <c r="B11" s="10" t="s">
        <v>1</v>
      </c>
      <c r="C11" s="10" t="s">
        <v>24</v>
      </c>
      <c r="D11" s="10"/>
      <c r="E11" s="11"/>
      <c r="F11" s="12"/>
      <c r="G11" s="12"/>
    </row>
    <row r="12" spans="1:7" s="8" customFormat="1" ht="21" customHeight="1" thickBot="1">
      <c r="A12" s="9"/>
      <c r="B12" s="10" t="s">
        <v>0</v>
      </c>
      <c r="C12" s="10" t="s">
        <v>25</v>
      </c>
      <c r="D12" s="10"/>
      <c r="E12" s="11"/>
      <c r="F12" s="12"/>
      <c r="G12" s="12"/>
    </row>
    <row r="13" spans="1:7" s="8" customFormat="1" ht="13.5" customHeight="1">
      <c r="A13" s="13">
        <v>1</v>
      </c>
      <c r="B13" s="14" t="s">
        <v>26</v>
      </c>
      <c r="C13" s="14" t="s">
        <v>27</v>
      </c>
      <c r="D13" s="14" t="s">
        <v>28</v>
      </c>
      <c r="E13" s="15">
        <f>47-2*4+3*1.4</f>
        <v>43.2</v>
      </c>
      <c r="F13" s="64"/>
      <c r="G13" s="16">
        <f>E13*F13</f>
        <v>0</v>
      </c>
    </row>
    <row r="14" spans="1:7" s="8" customFormat="1" ht="24" customHeight="1">
      <c r="A14" s="17">
        <v>2</v>
      </c>
      <c r="B14" s="18" t="s">
        <v>29</v>
      </c>
      <c r="C14" s="18" t="s">
        <v>141</v>
      </c>
      <c r="D14" s="18" t="s">
        <v>28</v>
      </c>
      <c r="E14" s="19">
        <f>29+3*1.4</f>
        <v>33.2</v>
      </c>
      <c r="F14" s="65"/>
      <c r="G14" s="20">
        <f>E14*F14</f>
        <v>0</v>
      </c>
    </row>
    <row r="15" spans="1:7" s="8" customFormat="1" ht="24" customHeight="1">
      <c r="A15" s="21" t="s">
        <v>156</v>
      </c>
      <c r="B15" s="18"/>
      <c r="C15" s="18" t="s">
        <v>106</v>
      </c>
      <c r="D15" s="18" t="s">
        <v>28</v>
      </c>
      <c r="E15" s="19">
        <v>9</v>
      </c>
      <c r="F15" s="65"/>
      <c r="G15" s="20">
        <f>E15*F15</f>
        <v>0</v>
      </c>
    </row>
    <row r="16" spans="1:7" s="8" customFormat="1" ht="13.5" customHeight="1">
      <c r="A16" s="17">
        <v>3</v>
      </c>
      <c r="B16" s="18" t="s">
        <v>30</v>
      </c>
      <c r="C16" s="18" t="s">
        <v>142</v>
      </c>
      <c r="D16" s="18" t="s">
        <v>31</v>
      </c>
      <c r="E16" s="19">
        <f>1.5*1.3*1.5+1.5*1.4*1.3</f>
        <v>5.654999999999999</v>
      </c>
      <c r="F16" s="65"/>
      <c r="G16" s="20">
        <f>E16*F16</f>
        <v>0</v>
      </c>
    </row>
    <row r="17" spans="1:7" s="8" customFormat="1" ht="24" customHeight="1">
      <c r="A17" s="17">
        <v>4</v>
      </c>
      <c r="B17" s="18" t="s">
        <v>32</v>
      </c>
      <c r="C17" s="18" t="s">
        <v>33</v>
      </c>
      <c r="D17" s="18" t="s">
        <v>31</v>
      </c>
      <c r="E17" s="19">
        <f>E16</f>
        <v>5.654999999999999</v>
      </c>
      <c r="F17" s="65"/>
      <c r="G17" s="20">
        <f aca="true" t="shared" si="0" ref="G17:G27">E17*F17</f>
        <v>0</v>
      </c>
    </row>
    <row r="18" spans="1:7" s="8" customFormat="1" ht="13.5" customHeight="1">
      <c r="A18" s="17">
        <v>5</v>
      </c>
      <c r="B18" s="18" t="s">
        <v>34</v>
      </c>
      <c r="C18" s="18" t="s">
        <v>143</v>
      </c>
      <c r="D18" s="18" t="s">
        <v>28</v>
      </c>
      <c r="E18" s="19">
        <f>8*1.3</f>
        <v>10.4</v>
      </c>
      <c r="F18" s="65"/>
      <c r="G18" s="20">
        <f t="shared" si="0"/>
        <v>0</v>
      </c>
    </row>
    <row r="19" spans="1:7" s="8" customFormat="1" ht="13.5" customHeight="1">
      <c r="A19" s="17">
        <v>6</v>
      </c>
      <c r="B19" s="18" t="s">
        <v>35</v>
      </c>
      <c r="C19" s="18" t="s">
        <v>144</v>
      </c>
      <c r="D19" s="18" t="s">
        <v>28</v>
      </c>
      <c r="E19" s="19">
        <f>E18</f>
        <v>10.4</v>
      </c>
      <c r="F19" s="65"/>
      <c r="G19" s="20">
        <f t="shared" si="0"/>
        <v>0</v>
      </c>
    </row>
    <row r="20" spans="1:7" s="8" customFormat="1" ht="24" customHeight="1">
      <c r="A20" s="17">
        <v>7</v>
      </c>
      <c r="B20" s="18" t="s">
        <v>36</v>
      </c>
      <c r="C20" s="18" t="s">
        <v>37</v>
      </c>
      <c r="D20" s="18" t="s">
        <v>31</v>
      </c>
      <c r="E20" s="19">
        <f>E16</f>
        <v>5.654999999999999</v>
      </c>
      <c r="F20" s="65"/>
      <c r="G20" s="20">
        <f t="shared" si="0"/>
        <v>0</v>
      </c>
    </row>
    <row r="21" spans="1:7" s="8" customFormat="1" ht="13.5" customHeight="1">
      <c r="A21" s="17">
        <v>8</v>
      </c>
      <c r="B21" s="18" t="s">
        <v>38</v>
      </c>
      <c r="C21" s="18" t="s">
        <v>39</v>
      </c>
      <c r="D21" s="18" t="s">
        <v>31</v>
      </c>
      <c r="E21" s="19">
        <f>E20</f>
        <v>5.654999999999999</v>
      </c>
      <c r="F21" s="65"/>
      <c r="G21" s="20">
        <f t="shared" si="0"/>
        <v>0</v>
      </c>
    </row>
    <row r="22" spans="1:7" s="8" customFormat="1" ht="24" customHeight="1">
      <c r="A22" s="17">
        <v>9</v>
      </c>
      <c r="B22" s="18" t="s">
        <v>40</v>
      </c>
      <c r="C22" s="18" t="s">
        <v>41</v>
      </c>
      <c r="D22" s="18" t="s">
        <v>31</v>
      </c>
      <c r="E22" s="19">
        <f>E21</f>
        <v>5.654999999999999</v>
      </c>
      <c r="F22" s="65"/>
      <c r="G22" s="20">
        <f t="shared" si="0"/>
        <v>0</v>
      </c>
    </row>
    <row r="23" spans="1:7" s="8" customFormat="1" ht="24" customHeight="1">
      <c r="A23" s="17">
        <v>10</v>
      </c>
      <c r="B23" s="18"/>
      <c r="C23" s="18" t="s">
        <v>42</v>
      </c>
      <c r="D23" s="18" t="s">
        <v>105</v>
      </c>
      <c r="E23" s="19">
        <v>1</v>
      </c>
      <c r="F23" s="65"/>
      <c r="G23" s="20">
        <f t="shared" si="0"/>
        <v>0</v>
      </c>
    </row>
    <row r="24" spans="1:7" s="8" customFormat="1" ht="24" customHeight="1">
      <c r="A24" s="22">
        <v>11</v>
      </c>
      <c r="B24" s="23" t="s">
        <v>44</v>
      </c>
      <c r="C24" s="23" t="s">
        <v>45</v>
      </c>
      <c r="D24" s="23" t="s">
        <v>31</v>
      </c>
      <c r="E24" s="24">
        <v>6</v>
      </c>
      <c r="F24" s="66"/>
      <c r="G24" s="20">
        <f t="shared" si="0"/>
        <v>0</v>
      </c>
    </row>
    <row r="25" spans="1:7" s="8" customFormat="1" ht="13.5" customHeight="1">
      <c r="A25" s="25">
        <v>12</v>
      </c>
      <c r="B25" s="26" t="s">
        <v>46</v>
      </c>
      <c r="C25" s="26" t="s">
        <v>47</v>
      </c>
      <c r="D25" s="26" t="s">
        <v>43</v>
      </c>
      <c r="E25" s="27">
        <v>15.4</v>
      </c>
      <c r="F25" s="67"/>
      <c r="G25" s="20">
        <f t="shared" si="0"/>
        <v>0</v>
      </c>
    </row>
    <row r="26" spans="1:7" s="8" customFormat="1" ht="24" customHeight="1">
      <c r="A26" s="17">
        <v>13</v>
      </c>
      <c r="B26" s="18" t="s">
        <v>48</v>
      </c>
      <c r="C26" s="18" t="s">
        <v>49</v>
      </c>
      <c r="D26" s="18" t="s">
        <v>31</v>
      </c>
      <c r="E26" s="19">
        <v>4.95</v>
      </c>
      <c r="F26" s="65"/>
      <c r="G26" s="20">
        <f t="shared" si="0"/>
        <v>0</v>
      </c>
    </row>
    <row r="27" spans="1:7" s="8" customFormat="1" ht="13.5" customHeight="1" thickBot="1">
      <c r="A27" s="28">
        <v>14</v>
      </c>
      <c r="B27" s="29" t="s">
        <v>50</v>
      </c>
      <c r="C27" s="29" t="s">
        <v>51</v>
      </c>
      <c r="D27" s="30" t="s">
        <v>43</v>
      </c>
      <c r="E27" s="31">
        <v>9.9</v>
      </c>
      <c r="F27" s="68"/>
      <c r="G27" s="32">
        <f t="shared" si="0"/>
        <v>0</v>
      </c>
    </row>
    <row r="28" spans="1:7" s="8" customFormat="1" ht="21" customHeight="1" thickBot="1">
      <c r="A28" s="9"/>
      <c r="B28" s="10" t="s">
        <v>3</v>
      </c>
      <c r="C28" s="10" t="s">
        <v>52</v>
      </c>
      <c r="D28" s="10"/>
      <c r="E28" s="11"/>
      <c r="F28" s="69"/>
      <c r="G28" s="12"/>
    </row>
    <row r="29" spans="1:7" s="8" customFormat="1" ht="13.5" customHeight="1">
      <c r="A29" s="13">
        <v>15</v>
      </c>
      <c r="B29" s="14" t="s">
        <v>53</v>
      </c>
      <c r="C29" s="14" t="s">
        <v>54</v>
      </c>
      <c r="D29" s="14" t="s">
        <v>31</v>
      </c>
      <c r="E29" s="15">
        <v>0.475</v>
      </c>
      <c r="F29" s="64"/>
      <c r="G29" s="16">
        <f aca="true" t="shared" si="1" ref="G29:G34">E29*F29</f>
        <v>0</v>
      </c>
    </row>
    <row r="30" spans="1:7" s="8" customFormat="1" ht="13.5" customHeight="1">
      <c r="A30" s="17">
        <v>16</v>
      </c>
      <c r="B30" s="18" t="s">
        <v>55</v>
      </c>
      <c r="C30" s="18" t="s">
        <v>56</v>
      </c>
      <c r="D30" s="18" t="s">
        <v>31</v>
      </c>
      <c r="E30" s="19">
        <v>3.696</v>
      </c>
      <c r="F30" s="65"/>
      <c r="G30" s="20">
        <f t="shared" si="1"/>
        <v>0</v>
      </c>
    </row>
    <row r="31" spans="1:7" s="8" customFormat="1" ht="13.5" customHeight="1">
      <c r="A31" s="17">
        <v>17</v>
      </c>
      <c r="B31" s="18" t="s">
        <v>57</v>
      </c>
      <c r="C31" s="18" t="s">
        <v>58</v>
      </c>
      <c r="D31" s="18" t="s">
        <v>28</v>
      </c>
      <c r="E31" s="19">
        <v>17.29</v>
      </c>
      <c r="F31" s="65"/>
      <c r="G31" s="20">
        <f t="shared" si="1"/>
        <v>0</v>
      </c>
    </row>
    <row r="32" spans="1:7" s="8" customFormat="1" ht="13.5" customHeight="1">
      <c r="A32" s="17">
        <v>18</v>
      </c>
      <c r="B32" s="18" t="s">
        <v>59</v>
      </c>
      <c r="C32" s="18" t="s">
        <v>60</v>
      </c>
      <c r="D32" s="18" t="s">
        <v>28</v>
      </c>
      <c r="E32" s="19">
        <v>17.29</v>
      </c>
      <c r="F32" s="65"/>
      <c r="G32" s="20">
        <f t="shared" si="1"/>
        <v>0</v>
      </c>
    </row>
    <row r="33" spans="1:7" s="8" customFormat="1" ht="13.5" customHeight="1">
      <c r="A33" s="22">
        <v>19</v>
      </c>
      <c r="B33" s="23"/>
      <c r="C33" s="23" t="s">
        <v>145</v>
      </c>
      <c r="D33" s="23" t="s">
        <v>105</v>
      </c>
      <c r="E33" s="24">
        <v>1</v>
      </c>
      <c r="F33" s="66"/>
      <c r="G33" s="20">
        <f t="shared" si="1"/>
        <v>0</v>
      </c>
    </row>
    <row r="34" spans="1:7" s="8" customFormat="1" ht="13.5" customHeight="1" thickBot="1">
      <c r="A34" s="28">
        <v>20</v>
      </c>
      <c r="B34" s="30"/>
      <c r="C34" s="30" t="s">
        <v>113</v>
      </c>
      <c r="D34" s="30" t="s">
        <v>31</v>
      </c>
      <c r="E34" s="31">
        <v>11.57</v>
      </c>
      <c r="F34" s="68"/>
      <c r="G34" s="32">
        <f t="shared" si="1"/>
        <v>0</v>
      </c>
    </row>
    <row r="35" spans="1:7" s="8" customFormat="1" ht="21" customHeight="1" thickBot="1">
      <c r="A35" s="9"/>
      <c r="B35" s="10">
        <v>3</v>
      </c>
      <c r="C35" s="10" t="s">
        <v>61</v>
      </c>
      <c r="D35" s="10"/>
      <c r="E35" s="11"/>
      <c r="F35" s="69"/>
      <c r="G35" s="12"/>
    </row>
    <row r="36" spans="1:7" s="8" customFormat="1" ht="13.5" customHeight="1">
      <c r="A36" s="13">
        <v>21</v>
      </c>
      <c r="B36" s="14"/>
      <c r="C36" s="14" t="s">
        <v>118</v>
      </c>
      <c r="D36" s="14" t="s">
        <v>31</v>
      </c>
      <c r="E36" s="15">
        <f>22.4*0.07</f>
        <v>1.568</v>
      </c>
      <c r="F36" s="64"/>
      <c r="G36" s="16">
        <f>E36*F36</f>
        <v>0</v>
      </c>
    </row>
    <row r="37" spans="1:7" s="8" customFormat="1" ht="13.5" customHeight="1" thickBot="1">
      <c r="A37" s="28">
        <v>22</v>
      </c>
      <c r="B37" s="30" t="s">
        <v>62</v>
      </c>
      <c r="C37" s="30" t="s">
        <v>63</v>
      </c>
      <c r="D37" s="30" t="s">
        <v>31</v>
      </c>
      <c r="E37" s="31">
        <v>1.65</v>
      </c>
      <c r="F37" s="68"/>
      <c r="G37" s="32">
        <f>E37*F37</f>
        <v>0</v>
      </c>
    </row>
    <row r="38" spans="1:7" s="8" customFormat="1" ht="21" customHeight="1" thickBot="1">
      <c r="A38" s="9"/>
      <c r="B38" s="10">
        <v>4</v>
      </c>
      <c r="C38" s="10" t="s">
        <v>64</v>
      </c>
      <c r="D38" s="10"/>
      <c r="E38" s="11"/>
      <c r="F38" s="69"/>
      <c r="G38" s="12"/>
    </row>
    <row r="39" spans="1:7" s="8" customFormat="1" ht="13.5" customHeight="1">
      <c r="A39" s="13">
        <v>23</v>
      </c>
      <c r="B39" s="14" t="s">
        <v>65</v>
      </c>
      <c r="C39" s="14" t="s">
        <v>151</v>
      </c>
      <c r="D39" s="14" t="s">
        <v>28</v>
      </c>
      <c r="E39" s="15">
        <f>19*0.5</f>
        <v>9.5</v>
      </c>
      <c r="F39" s="64"/>
      <c r="G39" s="16">
        <f>E39*F39</f>
        <v>0</v>
      </c>
    </row>
    <row r="40" spans="1:7" s="8" customFormat="1" ht="13.5" customHeight="1">
      <c r="A40" s="17">
        <v>24</v>
      </c>
      <c r="B40" s="18">
        <v>564871111</v>
      </c>
      <c r="C40" s="18" t="s">
        <v>66</v>
      </c>
      <c r="D40" s="18" t="s">
        <v>28</v>
      </c>
      <c r="E40" s="19">
        <f>E14</f>
        <v>33.2</v>
      </c>
      <c r="F40" s="65"/>
      <c r="G40" s="20">
        <f>E40*F40</f>
        <v>0</v>
      </c>
    </row>
    <row r="41" spans="1:7" s="8" customFormat="1" ht="36.75" customHeight="1">
      <c r="A41" s="22">
        <v>26</v>
      </c>
      <c r="B41" s="23"/>
      <c r="C41" s="23" t="s">
        <v>127</v>
      </c>
      <c r="D41" s="23" t="s">
        <v>28</v>
      </c>
      <c r="E41" s="24">
        <f>47+3*1.4</f>
        <v>51.2</v>
      </c>
      <c r="F41" s="66"/>
      <c r="G41" s="33">
        <f>E41*F41</f>
        <v>0</v>
      </c>
    </row>
    <row r="42" spans="1:7" s="8" customFormat="1" ht="21" customHeight="1">
      <c r="A42" s="25">
        <v>27</v>
      </c>
      <c r="B42" s="26" t="s">
        <v>67</v>
      </c>
      <c r="C42" s="34" t="s">
        <v>126</v>
      </c>
      <c r="D42" s="26" t="s">
        <v>28</v>
      </c>
      <c r="E42" s="27">
        <f>E41*0.25</f>
        <v>12.8</v>
      </c>
      <c r="F42" s="67"/>
      <c r="G42" s="35">
        <f>E42*F42</f>
        <v>0</v>
      </c>
    </row>
    <row r="43" spans="1:7" s="8" customFormat="1" ht="17.25" customHeight="1" thickBot="1">
      <c r="A43" s="28">
        <v>28</v>
      </c>
      <c r="B43" s="30"/>
      <c r="C43" s="36" t="s">
        <v>146</v>
      </c>
      <c r="D43" s="36" t="s">
        <v>105</v>
      </c>
      <c r="E43" s="31">
        <v>1</v>
      </c>
      <c r="F43" s="68"/>
      <c r="G43" s="32">
        <f>E43*F43</f>
        <v>0</v>
      </c>
    </row>
    <row r="44" spans="1:7" s="8" customFormat="1" ht="13.5" customHeight="1" thickBot="1">
      <c r="A44" s="9"/>
      <c r="B44" s="10">
        <v>5</v>
      </c>
      <c r="C44" s="10" t="s">
        <v>109</v>
      </c>
      <c r="D44" s="10"/>
      <c r="E44" s="11"/>
      <c r="F44" s="69"/>
      <c r="G44" s="12"/>
    </row>
    <row r="45" spans="1:7" s="8" customFormat="1" ht="13.5" customHeight="1">
      <c r="A45" s="13">
        <v>29</v>
      </c>
      <c r="B45" s="14"/>
      <c r="C45" s="14" t="s">
        <v>110</v>
      </c>
      <c r="D45" s="14" t="s">
        <v>28</v>
      </c>
      <c r="E45" s="15">
        <v>32.455</v>
      </c>
      <c r="F45" s="64"/>
      <c r="G45" s="16">
        <f>E45*F45</f>
        <v>0</v>
      </c>
    </row>
    <row r="46" spans="1:7" s="8" customFormat="1" ht="17.25" customHeight="1">
      <c r="A46" s="17">
        <v>30</v>
      </c>
      <c r="B46" s="18"/>
      <c r="C46" s="18" t="s">
        <v>111</v>
      </c>
      <c r="D46" s="18" t="s">
        <v>28</v>
      </c>
      <c r="E46" s="19">
        <f>E45</f>
        <v>32.455</v>
      </c>
      <c r="F46" s="65"/>
      <c r="G46" s="20">
        <f>E46*F46</f>
        <v>0</v>
      </c>
    </row>
    <row r="47" spans="1:7" s="8" customFormat="1" ht="21" customHeight="1" thickBot="1">
      <c r="A47" s="28">
        <v>31</v>
      </c>
      <c r="B47" s="30"/>
      <c r="C47" s="30" t="s">
        <v>114</v>
      </c>
      <c r="D47" s="29" t="s">
        <v>28</v>
      </c>
      <c r="E47" s="37">
        <v>22</v>
      </c>
      <c r="F47" s="70"/>
      <c r="G47" s="38">
        <f>E47*F47</f>
        <v>0</v>
      </c>
    </row>
    <row r="48" spans="1:7" s="8" customFormat="1" ht="13.5" customHeight="1" thickBot="1">
      <c r="A48" s="9"/>
      <c r="B48" s="10">
        <v>6</v>
      </c>
      <c r="C48" s="10" t="s">
        <v>115</v>
      </c>
      <c r="D48" s="10"/>
      <c r="E48" s="11"/>
      <c r="F48" s="69"/>
      <c r="G48" s="12"/>
    </row>
    <row r="49" spans="1:7" s="8" customFormat="1" ht="28.5" customHeight="1">
      <c r="A49" s="13">
        <v>32</v>
      </c>
      <c r="B49" s="14">
        <v>711111002</v>
      </c>
      <c r="C49" s="14" t="s">
        <v>152</v>
      </c>
      <c r="D49" s="14" t="s">
        <v>28</v>
      </c>
      <c r="E49" s="15">
        <v>22.5</v>
      </c>
      <c r="F49" s="64"/>
      <c r="G49" s="16">
        <f>E49*F49</f>
        <v>0</v>
      </c>
    </row>
    <row r="50" spans="1:7" s="8" customFormat="1" ht="24" customHeight="1">
      <c r="A50" s="17">
        <v>33</v>
      </c>
      <c r="B50" s="18"/>
      <c r="C50" s="18" t="s">
        <v>153</v>
      </c>
      <c r="D50" s="18" t="s">
        <v>28</v>
      </c>
      <c r="E50" s="19">
        <f>E49</f>
        <v>22.5</v>
      </c>
      <c r="F50" s="65"/>
      <c r="G50" s="20">
        <f>E50*F50</f>
        <v>0</v>
      </c>
    </row>
    <row r="51" spans="1:7" s="8" customFormat="1" ht="23.25" customHeight="1">
      <c r="A51" s="17">
        <v>34</v>
      </c>
      <c r="B51" s="18"/>
      <c r="C51" s="18" t="s">
        <v>116</v>
      </c>
      <c r="D51" s="18" t="s">
        <v>28</v>
      </c>
      <c r="E51" s="19">
        <f>E50</f>
        <v>22.5</v>
      </c>
      <c r="F51" s="65"/>
      <c r="G51" s="20">
        <f>E51*F51</f>
        <v>0</v>
      </c>
    </row>
    <row r="52" spans="1:7" s="8" customFormat="1" ht="24.75" customHeight="1" thickBot="1">
      <c r="A52" s="39">
        <v>35</v>
      </c>
      <c r="B52" s="29"/>
      <c r="C52" s="29" t="s">
        <v>117</v>
      </c>
      <c r="D52" s="29" t="s">
        <v>28</v>
      </c>
      <c r="E52" s="37">
        <f>E51</f>
        <v>22.5</v>
      </c>
      <c r="F52" s="70"/>
      <c r="G52" s="38">
        <f>E52*F52</f>
        <v>0</v>
      </c>
    </row>
    <row r="53" spans="1:7" s="8" customFormat="1" ht="24" customHeight="1" thickBot="1">
      <c r="A53" s="9"/>
      <c r="B53" s="10">
        <v>7</v>
      </c>
      <c r="C53" s="10" t="s">
        <v>68</v>
      </c>
      <c r="D53" s="10"/>
      <c r="E53" s="11"/>
      <c r="F53" s="69"/>
      <c r="G53" s="12"/>
    </row>
    <row r="54" spans="1:7" s="8" customFormat="1" ht="26.25" customHeight="1">
      <c r="A54" s="13">
        <v>36</v>
      </c>
      <c r="B54" s="14"/>
      <c r="C54" s="14" t="s">
        <v>69</v>
      </c>
      <c r="D54" s="14" t="s">
        <v>70</v>
      </c>
      <c r="E54" s="15">
        <v>11</v>
      </c>
      <c r="F54" s="64"/>
      <c r="G54" s="16">
        <f>E54*F54</f>
        <v>0</v>
      </c>
    </row>
    <row r="55" spans="1:7" s="8" customFormat="1" ht="13.5" customHeight="1">
      <c r="A55" s="25">
        <v>38</v>
      </c>
      <c r="B55" s="26" t="s">
        <v>73</v>
      </c>
      <c r="C55" s="26" t="s">
        <v>74</v>
      </c>
      <c r="D55" s="26" t="s">
        <v>72</v>
      </c>
      <c r="E55" s="27">
        <v>6</v>
      </c>
      <c r="F55" s="67"/>
      <c r="G55" s="27">
        <f aca="true" t="shared" si="2" ref="G55:G61">E55*F55</f>
        <v>0</v>
      </c>
    </row>
    <row r="56" spans="1:7" s="8" customFormat="1" ht="24" customHeight="1">
      <c r="A56" s="25">
        <v>39</v>
      </c>
      <c r="B56" s="26" t="s">
        <v>75</v>
      </c>
      <c r="C56" s="26" t="s">
        <v>76</v>
      </c>
      <c r="D56" s="26" t="s">
        <v>72</v>
      </c>
      <c r="E56" s="27">
        <v>8</v>
      </c>
      <c r="F56" s="67"/>
      <c r="G56" s="27">
        <f t="shared" si="2"/>
        <v>0</v>
      </c>
    </row>
    <row r="57" spans="1:7" s="8" customFormat="1" ht="25.5" customHeight="1">
      <c r="A57" s="17">
        <v>40</v>
      </c>
      <c r="B57" s="18" t="s">
        <v>77</v>
      </c>
      <c r="C57" s="18" t="s">
        <v>78</v>
      </c>
      <c r="D57" s="18" t="s">
        <v>72</v>
      </c>
      <c r="E57" s="19">
        <v>12</v>
      </c>
      <c r="F57" s="65"/>
      <c r="G57" s="33">
        <f t="shared" si="2"/>
        <v>0</v>
      </c>
    </row>
    <row r="58" spans="1:7" s="8" customFormat="1" ht="13.5" customHeight="1">
      <c r="A58" s="40">
        <v>41</v>
      </c>
      <c r="B58" s="41" t="s">
        <v>79</v>
      </c>
      <c r="C58" s="41" t="s">
        <v>80</v>
      </c>
      <c r="D58" s="41" t="s">
        <v>72</v>
      </c>
      <c r="E58" s="42">
        <v>4</v>
      </c>
      <c r="F58" s="71"/>
      <c r="G58" s="33">
        <f t="shared" si="2"/>
        <v>0</v>
      </c>
    </row>
    <row r="59" spans="1:7" s="8" customFormat="1" ht="24" customHeight="1">
      <c r="A59" s="43">
        <v>42</v>
      </c>
      <c r="B59" s="44" t="s">
        <v>81</v>
      </c>
      <c r="C59" s="44" t="s">
        <v>82</v>
      </c>
      <c r="D59" s="44" t="s">
        <v>72</v>
      </c>
      <c r="E59" s="45">
        <v>8</v>
      </c>
      <c r="F59" s="72"/>
      <c r="G59" s="27">
        <f t="shared" si="2"/>
        <v>0</v>
      </c>
    </row>
    <row r="60" spans="1:7" s="8" customFormat="1" ht="25.5" customHeight="1">
      <c r="A60" s="21">
        <v>43</v>
      </c>
      <c r="B60" s="46" t="s">
        <v>83</v>
      </c>
      <c r="C60" s="46" t="s">
        <v>84</v>
      </c>
      <c r="D60" s="46" t="s">
        <v>72</v>
      </c>
      <c r="E60" s="47">
        <v>2</v>
      </c>
      <c r="F60" s="73"/>
      <c r="G60" s="33">
        <f t="shared" si="2"/>
        <v>0</v>
      </c>
    </row>
    <row r="61" spans="1:7" s="8" customFormat="1" ht="13.5" customHeight="1">
      <c r="A61" s="25">
        <v>44</v>
      </c>
      <c r="B61" s="26" t="s">
        <v>81</v>
      </c>
      <c r="C61" s="26" t="s">
        <v>82</v>
      </c>
      <c r="D61" s="26" t="s">
        <v>72</v>
      </c>
      <c r="E61" s="27">
        <v>8</v>
      </c>
      <c r="F61" s="67"/>
      <c r="G61" s="27">
        <f t="shared" si="2"/>
        <v>0</v>
      </c>
    </row>
    <row r="62" spans="1:7" s="8" customFormat="1" ht="21" customHeight="1" thickBot="1">
      <c r="A62" s="39">
        <v>45</v>
      </c>
      <c r="B62" s="29" t="s">
        <v>85</v>
      </c>
      <c r="C62" s="29" t="s">
        <v>86</v>
      </c>
      <c r="D62" s="29" t="s">
        <v>72</v>
      </c>
      <c r="E62" s="37">
        <v>2</v>
      </c>
      <c r="F62" s="70"/>
      <c r="G62" s="38">
        <f>E62*F62</f>
        <v>0</v>
      </c>
    </row>
    <row r="63" spans="1:7" s="8" customFormat="1" ht="13.5" customHeight="1" thickBot="1">
      <c r="A63" s="9"/>
      <c r="B63" s="10">
        <v>8</v>
      </c>
      <c r="C63" s="10" t="s">
        <v>112</v>
      </c>
      <c r="D63" s="10"/>
      <c r="E63" s="11"/>
      <c r="F63" s="69"/>
      <c r="G63" s="12"/>
    </row>
    <row r="64" spans="1:7" s="8" customFormat="1" ht="24" customHeight="1">
      <c r="A64" s="13">
        <v>46</v>
      </c>
      <c r="B64" s="14"/>
      <c r="C64" s="48" t="s">
        <v>147</v>
      </c>
      <c r="D64" s="48" t="s">
        <v>105</v>
      </c>
      <c r="E64" s="15">
        <v>1</v>
      </c>
      <c r="F64" s="64"/>
      <c r="G64" s="16">
        <f aca="true" t="shared" si="3" ref="G64:G69">E64*F64</f>
        <v>0</v>
      </c>
    </row>
    <row r="65" spans="1:7" s="8" customFormat="1" ht="24" customHeight="1">
      <c r="A65" s="17">
        <v>47</v>
      </c>
      <c r="B65" s="18" t="s">
        <v>87</v>
      </c>
      <c r="C65" s="18" t="s">
        <v>88</v>
      </c>
      <c r="D65" s="18" t="s">
        <v>70</v>
      </c>
      <c r="E65" s="19">
        <v>19</v>
      </c>
      <c r="F65" s="65"/>
      <c r="G65" s="20">
        <f t="shared" si="3"/>
        <v>0</v>
      </c>
    </row>
    <row r="66" spans="1:7" s="8" customFormat="1" ht="24" customHeight="1">
      <c r="A66" s="25">
        <v>48</v>
      </c>
      <c r="B66" s="26"/>
      <c r="C66" s="26" t="s">
        <v>89</v>
      </c>
      <c r="D66" s="26" t="s">
        <v>72</v>
      </c>
      <c r="E66" s="27">
        <v>2</v>
      </c>
      <c r="F66" s="67"/>
      <c r="G66" s="35">
        <f t="shared" si="3"/>
        <v>0</v>
      </c>
    </row>
    <row r="67" spans="1:7" s="8" customFormat="1" ht="24" customHeight="1">
      <c r="A67" s="25">
        <v>49</v>
      </c>
      <c r="B67" s="26"/>
      <c r="C67" s="26" t="s">
        <v>90</v>
      </c>
      <c r="D67" s="26" t="s">
        <v>72</v>
      </c>
      <c r="E67" s="27">
        <v>16</v>
      </c>
      <c r="F67" s="67"/>
      <c r="G67" s="35">
        <f t="shared" si="3"/>
        <v>0</v>
      </c>
    </row>
    <row r="68" spans="1:7" s="8" customFormat="1" ht="33" customHeight="1">
      <c r="A68" s="25">
        <v>50</v>
      </c>
      <c r="B68" s="26"/>
      <c r="C68" s="26" t="s">
        <v>91</v>
      </c>
      <c r="D68" s="26" t="s">
        <v>72</v>
      </c>
      <c r="E68" s="27">
        <v>4</v>
      </c>
      <c r="F68" s="67"/>
      <c r="G68" s="35">
        <f t="shared" si="3"/>
        <v>0</v>
      </c>
    </row>
    <row r="69" spans="1:7" s="8" customFormat="1" ht="21" customHeight="1" thickBot="1">
      <c r="A69" s="39">
        <v>51</v>
      </c>
      <c r="B69" s="29"/>
      <c r="C69" s="29" t="s">
        <v>92</v>
      </c>
      <c r="D69" s="29" t="s">
        <v>72</v>
      </c>
      <c r="E69" s="37">
        <v>1</v>
      </c>
      <c r="F69" s="70"/>
      <c r="G69" s="38">
        <f t="shared" si="3"/>
        <v>0</v>
      </c>
    </row>
    <row r="70" spans="1:7" s="8" customFormat="1" ht="13.5" customHeight="1" thickBot="1">
      <c r="A70" s="9"/>
      <c r="B70" s="10">
        <v>9</v>
      </c>
      <c r="C70" s="10" t="s">
        <v>100</v>
      </c>
      <c r="D70" s="10"/>
      <c r="E70" s="11"/>
      <c r="F70" s="69"/>
      <c r="G70" s="12"/>
    </row>
    <row r="71" spans="1:7" s="8" customFormat="1" ht="13.5" customHeight="1">
      <c r="A71" s="13">
        <v>52</v>
      </c>
      <c r="B71" s="14" t="s">
        <v>93</v>
      </c>
      <c r="C71" s="14" t="s">
        <v>101</v>
      </c>
      <c r="D71" s="14" t="s">
        <v>31</v>
      </c>
      <c r="E71" s="15">
        <v>3.705</v>
      </c>
      <c r="F71" s="64"/>
      <c r="G71" s="16">
        <f aca="true" t="shared" si="4" ref="G71:G77">E71*F71</f>
        <v>0</v>
      </c>
    </row>
    <row r="72" spans="1:7" s="8" customFormat="1" ht="13.5" customHeight="1">
      <c r="A72" s="17">
        <v>53</v>
      </c>
      <c r="B72" s="18" t="s">
        <v>94</v>
      </c>
      <c r="C72" s="18" t="s">
        <v>95</v>
      </c>
      <c r="D72" s="18" t="s">
        <v>70</v>
      </c>
      <c r="E72" s="19">
        <v>19</v>
      </c>
      <c r="F72" s="65"/>
      <c r="G72" s="20">
        <f t="shared" si="4"/>
        <v>0</v>
      </c>
    </row>
    <row r="73" spans="1:7" s="8" customFormat="1" ht="13.5" customHeight="1">
      <c r="A73" s="22">
        <v>54</v>
      </c>
      <c r="B73" s="23"/>
      <c r="C73" s="23" t="s">
        <v>102</v>
      </c>
      <c r="D73" s="23" t="s">
        <v>103</v>
      </c>
      <c r="E73" s="24">
        <v>6</v>
      </c>
      <c r="F73" s="66"/>
      <c r="G73" s="20">
        <f t="shared" si="4"/>
        <v>0</v>
      </c>
    </row>
    <row r="74" spans="1:7" s="8" customFormat="1" ht="13.5" customHeight="1">
      <c r="A74" s="22">
        <v>55</v>
      </c>
      <c r="B74" s="23"/>
      <c r="C74" s="23" t="s">
        <v>104</v>
      </c>
      <c r="D74" s="23" t="s">
        <v>105</v>
      </c>
      <c r="E74" s="24">
        <v>2</v>
      </c>
      <c r="F74" s="66"/>
      <c r="G74" s="20">
        <f t="shared" si="4"/>
        <v>0</v>
      </c>
    </row>
    <row r="75" spans="1:7" s="8" customFormat="1" ht="13.5" customHeight="1">
      <c r="A75" s="22">
        <v>56</v>
      </c>
      <c r="B75" s="23"/>
      <c r="C75" s="23" t="s">
        <v>108</v>
      </c>
      <c r="D75" s="23" t="s">
        <v>31</v>
      </c>
      <c r="E75" s="24">
        <v>11.6</v>
      </c>
      <c r="F75" s="66"/>
      <c r="G75" s="20">
        <f t="shared" si="4"/>
        <v>0</v>
      </c>
    </row>
    <row r="76" spans="1:7" s="8" customFormat="1" ht="12.75" customHeight="1">
      <c r="A76" s="22">
        <v>57</v>
      </c>
      <c r="B76" s="23"/>
      <c r="C76" s="23" t="s">
        <v>107</v>
      </c>
      <c r="D76" s="23" t="s">
        <v>28</v>
      </c>
      <c r="E76" s="24">
        <f>E75</f>
        <v>11.6</v>
      </c>
      <c r="F76" s="66"/>
      <c r="G76" s="20">
        <f t="shared" si="4"/>
        <v>0</v>
      </c>
    </row>
    <row r="77" spans="1:7" s="8" customFormat="1" ht="26.25" customHeight="1" thickBot="1">
      <c r="A77" s="22">
        <v>59</v>
      </c>
      <c r="B77" s="30" t="s">
        <v>96</v>
      </c>
      <c r="C77" s="30" t="s">
        <v>97</v>
      </c>
      <c r="D77" s="30" t="s">
        <v>28</v>
      </c>
      <c r="E77" s="31">
        <v>39.5</v>
      </c>
      <c r="F77" s="68"/>
      <c r="G77" s="32">
        <f t="shared" si="4"/>
        <v>0</v>
      </c>
    </row>
    <row r="78" spans="1:7" s="8" customFormat="1" ht="13.5" customHeight="1" thickBot="1">
      <c r="A78" s="28"/>
      <c r="B78" s="10">
        <v>10</v>
      </c>
      <c r="C78" s="10" t="s">
        <v>98</v>
      </c>
      <c r="D78" s="10"/>
      <c r="E78" s="11"/>
      <c r="F78" s="69"/>
      <c r="G78" s="12"/>
    </row>
    <row r="79" spans="1:7" s="8" customFormat="1" ht="13.5" customHeight="1">
      <c r="A79" s="13">
        <v>60</v>
      </c>
      <c r="B79" s="14"/>
      <c r="C79" s="14" t="s">
        <v>119</v>
      </c>
      <c r="D79" s="14" t="s">
        <v>105</v>
      </c>
      <c r="E79" s="15">
        <v>1</v>
      </c>
      <c r="F79" s="64"/>
      <c r="G79" s="16">
        <f aca="true" t="shared" si="5" ref="G79:G84">E79*F79</f>
        <v>0</v>
      </c>
    </row>
    <row r="80" spans="1:7" s="8" customFormat="1" ht="13.5" customHeight="1">
      <c r="A80" s="49">
        <v>61</v>
      </c>
      <c r="B80" s="50"/>
      <c r="C80" s="50" t="s">
        <v>120</v>
      </c>
      <c r="D80" s="50" t="s">
        <v>105</v>
      </c>
      <c r="E80" s="51">
        <v>1</v>
      </c>
      <c r="F80" s="74"/>
      <c r="G80" s="20">
        <f t="shared" si="5"/>
        <v>0</v>
      </c>
    </row>
    <row r="81" spans="1:7" s="8" customFormat="1" ht="11.25">
      <c r="A81" s="49">
        <v>62</v>
      </c>
      <c r="B81" s="50"/>
      <c r="C81" s="50" t="s">
        <v>125</v>
      </c>
      <c r="D81" s="50" t="s">
        <v>105</v>
      </c>
      <c r="E81" s="51">
        <v>1</v>
      </c>
      <c r="F81" s="74"/>
      <c r="G81" s="20">
        <f t="shared" si="5"/>
        <v>0</v>
      </c>
    </row>
    <row r="82" spans="1:7" s="8" customFormat="1" ht="13.5" customHeight="1">
      <c r="A82" s="17">
        <v>63</v>
      </c>
      <c r="B82" s="18" t="s">
        <v>99</v>
      </c>
      <c r="C82" s="18" t="s">
        <v>124</v>
      </c>
      <c r="D82" s="18" t="s">
        <v>105</v>
      </c>
      <c r="E82" s="19">
        <v>1</v>
      </c>
      <c r="F82" s="65"/>
      <c r="G82" s="20">
        <f t="shared" si="5"/>
        <v>0</v>
      </c>
    </row>
    <row r="83" spans="1:7" s="8" customFormat="1" ht="26.25" customHeight="1">
      <c r="A83" s="17">
        <v>64</v>
      </c>
      <c r="B83" s="18"/>
      <c r="C83" s="18" t="s">
        <v>150</v>
      </c>
      <c r="D83" s="18" t="s">
        <v>105</v>
      </c>
      <c r="E83" s="19">
        <v>1</v>
      </c>
      <c r="F83" s="65"/>
      <c r="G83" s="20">
        <f t="shared" si="5"/>
        <v>0</v>
      </c>
    </row>
    <row r="84" spans="1:7" s="8" customFormat="1" ht="12.75" customHeight="1" thickBot="1">
      <c r="A84" s="28">
        <v>65</v>
      </c>
      <c r="B84" s="30"/>
      <c r="C84" s="30" t="s">
        <v>132</v>
      </c>
      <c r="D84" s="30" t="s">
        <v>105</v>
      </c>
      <c r="E84" s="31">
        <v>1</v>
      </c>
      <c r="F84" s="68"/>
      <c r="G84" s="32">
        <f t="shared" si="5"/>
        <v>0</v>
      </c>
    </row>
    <row r="85" spans="1:7" s="8" customFormat="1" ht="13.5" customHeight="1" thickBot="1">
      <c r="A85" s="28"/>
      <c r="B85" s="10">
        <v>11</v>
      </c>
      <c r="C85" s="10" t="s">
        <v>129</v>
      </c>
      <c r="D85" s="10"/>
      <c r="E85" s="11"/>
      <c r="F85" s="69"/>
      <c r="G85" s="12"/>
    </row>
    <row r="86" spans="1:7" s="8" customFormat="1" ht="13.5" customHeight="1">
      <c r="A86" s="13">
        <v>66</v>
      </c>
      <c r="B86" s="14"/>
      <c r="C86" s="14" t="s">
        <v>2</v>
      </c>
      <c r="D86" s="14" t="s">
        <v>105</v>
      </c>
      <c r="E86" s="15">
        <v>1</v>
      </c>
      <c r="F86" s="64"/>
      <c r="G86" s="16">
        <f aca="true" t="shared" si="6" ref="G86:G91">E86*F86</f>
        <v>0</v>
      </c>
    </row>
    <row r="87" spans="1:7" s="8" customFormat="1" ht="13.5" customHeight="1">
      <c r="A87" s="49">
        <v>67</v>
      </c>
      <c r="B87" s="50"/>
      <c r="C87" s="1" t="s">
        <v>4</v>
      </c>
      <c r="D87" s="50" t="s">
        <v>105</v>
      </c>
      <c r="E87" s="51">
        <v>1</v>
      </c>
      <c r="F87" s="74"/>
      <c r="G87" s="20">
        <f t="shared" si="6"/>
        <v>0</v>
      </c>
    </row>
    <row r="88" spans="1:7" s="8" customFormat="1" ht="11.25">
      <c r="A88" s="49">
        <v>68</v>
      </c>
      <c r="B88" s="50"/>
      <c r="C88" s="1" t="s">
        <v>6</v>
      </c>
      <c r="D88" s="50" t="s">
        <v>105</v>
      </c>
      <c r="E88" s="51">
        <v>1</v>
      </c>
      <c r="F88" s="74"/>
      <c r="G88" s="20">
        <f t="shared" si="6"/>
        <v>0</v>
      </c>
    </row>
    <row r="89" spans="1:7" s="8" customFormat="1" ht="13.5" customHeight="1">
      <c r="A89" s="17">
        <v>69</v>
      </c>
      <c r="B89" s="18"/>
      <c r="C89" s="1" t="s">
        <v>8</v>
      </c>
      <c r="D89" s="18" t="s">
        <v>105</v>
      </c>
      <c r="E89" s="19">
        <v>1</v>
      </c>
      <c r="F89" s="65"/>
      <c r="G89" s="20">
        <f t="shared" si="6"/>
        <v>0</v>
      </c>
    </row>
    <row r="90" spans="1:7" s="8" customFormat="1" ht="14.25" customHeight="1">
      <c r="A90" s="17">
        <v>70</v>
      </c>
      <c r="B90" s="18"/>
      <c r="C90" s="18" t="s">
        <v>71</v>
      </c>
      <c r="D90" s="18" t="s">
        <v>105</v>
      </c>
      <c r="E90" s="19">
        <v>1</v>
      </c>
      <c r="F90" s="65"/>
      <c r="G90" s="20">
        <f t="shared" si="6"/>
        <v>0</v>
      </c>
    </row>
    <row r="91" spans="1:7" s="8" customFormat="1" ht="21" customHeight="1" thickBot="1">
      <c r="A91" s="28">
        <v>71</v>
      </c>
      <c r="B91" s="30"/>
      <c r="C91" s="30" t="s">
        <v>130</v>
      </c>
      <c r="D91" s="30" t="s">
        <v>105</v>
      </c>
      <c r="E91" s="31">
        <v>1</v>
      </c>
      <c r="F91" s="68"/>
      <c r="G91" s="32">
        <f t="shared" si="6"/>
        <v>0</v>
      </c>
    </row>
    <row r="92" spans="1:7" ht="30.75" customHeight="1">
      <c r="A92" s="52"/>
      <c r="B92" s="53" t="s">
        <v>131</v>
      </c>
      <c r="C92" s="52"/>
      <c r="D92" s="54"/>
      <c r="E92" s="55"/>
      <c r="F92" s="55"/>
      <c r="G92" s="53">
        <f>SUM(G13:G91)</f>
        <v>0</v>
      </c>
    </row>
    <row r="93" ht="12" customHeight="1">
      <c r="A93" s="57"/>
    </row>
    <row r="94" ht="12" customHeight="1">
      <c r="A94" s="61" t="s">
        <v>133</v>
      </c>
    </row>
    <row r="95" spans="1:3" ht="12" customHeight="1">
      <c r="A95" s="62" t="s">
        <v>134</v>
      </c>
      <c r="B95" s="62" t="s">
        <v>154</v>
      </c>
      <c r="C95" s="62"/>
    </row>
    <row r="96" spans="1:3" ht="12" customHeight="1">
      <c r="A96" s="62" t="s">
        <v>135</v>
      </c>
      <c r="B96" s="62" t="s">
        <v>140</v>
      </c>
      <c r="C96" s="62"/>
    </row>
    <row r="97" spans="1:3" ht="12" customHeight="1">
      <c r="A97" s="61"/>
      <c r="B97" s="62" t="s">
        <v>136</v>
      </c>
      <c r="C97" s="62"/>
    </row>
    <row r="98" spans="1:3" ht="12" customHeight="1">
      <c r="A98" s="61"/>
      <c r="B98" s="62" t="s">
        <v>137</v>
      </c>
      <c r="C98" s="62"/>
    </row>
    <row r="99" spans="1:3" ht="12" customHeight="1">
      <c r="A99" s="61"/>
      <c r="B99" s="62" t="s">
        <v>138</v>
      </c>
      <c r="C99" s="62"/>
    </row>
    <row r="100" spans="1:3" ht="12" customHeight="1">
      <c r="A100" s="61"/>
      <c r="B100" s="62" t="s">
        <v>139</v>
      </c>
      <c r="C100" s="62"/>
    </row>
    <row r="101" spans="1:3" ht="12" customHeight="1">
      <c r="A101" s="61" t="s">
        <v>148</v>
      </c>
      <c r="B101" s="62" t="s">
        <v>149</v>
      </c>
      <c r="C101" s="62"/>
    </row>
    <row r="102" spans="1:3" ht="12" customHeight="1">
      <c r="A102" s="61"/>
      <c r="B102" s="62"/>
      <c r="C102" s="62"/>
    </row>
    <row r="103" ht="12" customHeight="1">
      <c r="A103" s="61"/>
    </row>
  </sheetData>
  <sheetProtection password="CC06" sheet="1"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Nevyjel</dc:creator>
  <cp:keywords/>
  <dc:description/>
  <cp:lastModifiedBy>Tereza</cp:lastModifiedBy>
  <dcterms:created xsi:type="dcterms:W3CDTF">2013-12-20T14:05:45Z</dcterms:created>
  <dcterms:modified xsi:type="dcterms:W3CDTF">2014-04-07T11:54:20Z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-1363227271</vt:i4>
  </property>
  <property fmtid="{D5CDD505-2E9C-101B-9397-08002B2CF9AE}" pid="3" name="_NewReviewCycle">
    <vt:lpwstr/>
  </property>
  <property fmtid="{D5CDD505-2E9C-101B-9397-08002B2CF9AE}" pid="4" name="_EmailSubject">
    <vt:lpwstr>poptávka - úpravu dvora pobočky ČNB Ostrava </vt:lpwstr>
  </property>
  <property fmtid="{D5CDD505-2E9C-101B-9397-08002B2CF9AE}" pid="5" name="_AuthorEmail">
    <vt:lpwstr>Sona.Ondrackova@cnb.cz</vt:lpwstr>
  </property>
  <property fmtid="{D5CDD505-2E9C-101B-9397-08002B2CF9AE}" pid="6" name="_AuthorEmailDisplayName">
    <vt:lpwstr>Ondráčková Soňa</vt:lpwstr>
  </property>
  <property fmtid="{D5CDD505-2E9C-101B-9397-08002B2CF9AE}" pid="7" name="_PreviousAdHocReviewCycleID">
    <vt:i4>-670854863</vt:i4>
  </property>
  <property fmtid="{D5CDD505-2E9C-101B-9397-08002B2CF9AE}" pid="8" name="_ReviewingToolsShownOnce">
    <vt:lpwstr/>
  </property>
</Properties>
</file>